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definedNames>
    <definedName name="Z1_1">'Z1_1'!$A$1:$Q$30</definedName>
    <definedName name="_xlnm.Print_Titles" localSheetId="0">'1_1'!$6:$9</definedName>
    <definedName name="_xlnm.Print_Area" localSheetId="0">'1_1'!$A$1:$AC$42</definedName>
  </definedNames>
  <calcPr fullCalcOnLoad="1"/>
</workbook>
</file>

<file path=xl/sharedStrings.xml><?xml version="1.0" encoding="utf-8"?>
<sst xmlns="http://schemas.openxmlformats.org/spreadsheetml/2006/main" count="171" uniqueCount="97">
  <si>
    <t>Таблиця 1.1</t>
  </si>
  <si>
    <t xml:space="preserve">                                                                                                                     Надходження справ і матеріалів до місцевих загальних судів</t>
  </si>
  <si>
    <t xml:space="preserve">       ТУ ДСА в Львівській обл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</si>
  <si>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</si>
  <si>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</si>
  <si>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</si>
  <si>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</si>
  <si>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</si>
  <si>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</si>
  <si>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</si>
  <si>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</si>
  <si>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</si>
  <si>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</si>
  <si>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</si>
  <si>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</si>
  <si>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І півріччя 2012</t>
  </si>
  <si>
    <t>І півріччя 2013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</si>
  <si>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</si>
  <si>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</si>
  <si>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</si>
  <si>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</si>
  <si>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</si>
  <si>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</si>
  <si>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</si>
  <si>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</si>
  <si>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</si>
  <si>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</si>
  <si>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</si>
  <si>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</si>
  <si>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</si>
  <si>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</si>
  <si>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</si>
  <si>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</si>
  <si>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</si>
  <si>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</si>
  <si>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</si>
  <si>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</si>
  <si>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</si>
  <si>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</si>
  <si>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</si>
  <si>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Бориславський міський суд Львівської області</t>
  </si>
  <si>
    <t>02</t>
  </si>
  <si>
    <t>Бродівський районний суд Львівської області</t>
  </si>
  <si>
    <t>03</t>
  </si>
  <si>
    <t>Буський районний суд Львівської області</t>
  </si>
  <si>
    <t>04</t>
  </si>
  <si>
    <t>Городоцький районний суд Львівської області</t>
  </si>
  <si>
    <t>05</t>
  </si>
  <si>
    <t>Дрогобицький міськрайонний суд Львівської області</t>
  </si>
  <si>
    <t>06</t>
  </si>
  <si>
    <t>Жидачівський районний суд Львівської області</t>
  </si>
  <si>
    <t>07</t>
  </si>
  <si>
    <t>Жовківський районний суд Львівської області</t>
  </si>
  <si>
    <t>08</t>
  </si>
  <si>
    <t>Золочівський районний суд Львівської області</t>
  </si>
  <si>
    <t>09</t>
  </si>
  <si>
    <t>Кам'янка-Бузький районний суд Львівської області</t>
  </si>
  <si>
    <t>10</t>
  </si>
  <si>
    <t>Миколаївський районний суд Львівської області</t>
  </si>
  <si>
    <t>11</t>
  </si>
  <si>
    <t>Мостиський районний суд Львівської області</t>
  </si>
  <si>
    <t>12</t>
  </si>
  <si>
    <t>Перемишлянський районний суд Львівської області</t>
  </si>
  <si>
    <t>13</t>
  </si>
  <si>
    <t>Пустомитівський районний суд Львівської області</t>
  </si>
  <si>
    <t>14</t>
  </si>
  <si>
    <t>Радехівський районний суд Львівської області</t>
  </si>
  <si>
    <t>15</t>
  </si>
  <si>
    <t>Самбірський міськрайонний суд Львівської області</t>
  </si>
  <si>
    <t>27</t>
  </si>
  <si>
    <t>Сихівський районний суд м.Львова</t>
  </si>
  <si>
    <t>16</t>
  </si>
  <si>
    <t>Сколівський районний суд Львівської області</t>
  </si>
  <si>
    <t>17</t>
  </si>
  <si>
    <t>Сокальський районний суд Львівської області</t>
  </si>
  <si>
    <t>18</t>
  </si>
  <si>
    <t>Старосамбірський районний суд Львівської області</t>
  </si>
  <si>
    <t>19</t>
  </si>
  <si>
    <t>Стрийський міськрайонний суд Львівської області</t>
  </si>
  <si>
    <t>20</t>
  </si>
  <si>
    <t>Трускавецький міський суд Львівської області</t>
  </si>
  <si>
    <t>21</t>
  </si>
  <si>
    <t>Турківський районний суд Львівської області</t>
  </si>
  <si>
    <t>22</t>
  </si>
  <si>
    <t>Червоноградський міський суд Львівської області</t>
  </si>
  <si>
    <t>23</t>
  </si>
  <si>
    <t>Яворівський районний суд Львівської області</t>
  </si>
  <si>
    <t>24</t>
  </si>
  <si>
    <t>Галицький районний суд м.Львова</t>
  </si>
  <si>
    <t>25</t>
  </si>
  <si>
    <t>Залізничний районний суд м.Львова</t>
  </si>
  <si>
    <t>26</t>
  </si>
  <si>
    <t>Личаківський районний суд м.Львова</t>
  </si>
  <si>
    <t>28</t>
  </si>
  <si>
    <t>Франківський районний суд м.Львова</t>
  </si>
  <si>
    <t>29</t>
  </si>
  <si>
    <t>Шевченківський районний суд м.Львова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</si>
</sst>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1" fillId="4" borderId="1" xfId="0" applyFont="1" applyFill="1" applyBorder="1" applyAlignment="1">
      <alignment horizontal="left" vertical="distributed"/>
    </xf>
    <xf numFmtId="0" fontId="9" fillId="2" borderId="1" xfId="0" applyFont="1" applyFill="1" applyBorder="1" applyAlignment="1">
      <alignment horizontal="center" vertical="distributed" wrapText="1"/>
    </xf>
    <xf numFmtId="0" fontId="11" fillId="0" borderId="0" xfId="0" applyNumberFormat="1" applyFont="1" applyAlignment="1" quotePrefix="1">
      <alignment/>
    </xf>
    <xf numFmtId="0" fontId="10" fillId="2" borderId="2" xfId="0" applyFont="1" applyFill="1" applyBorder="1" applyAlignment="1">
      <alignment horizontal="left" vertical="distributed"/>
    </xf>
    <xf numFmtId="0" fontId="1" fillId="0" borderId="3" xfId="0" applyFont="1" applyBorder="1" applyAlignment="1">
      <alignment/>
    </xf>
    <xf numFmtId="0" fontId="5" fillId="2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7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distributed" wrapText="1"/>
    </xf>
    <xf numFmtId="0" fontId="5" fillId="2" borderId="1" xfId="0" applyFont="1" applyFill="1" applyBorder="1" applyAlignment="1">
      <alignment horizontal="center" vertical="center" textRotation="90" wrapText="1"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2" borderId="2" xfId="0" applyFont="1" applyFill="1" applyBorder="1" applyAlignment="1">
      <alignment horizontal="left" vertical="distributed"/>
    </xf>
    <xf numFmtId="0" fontId="1" fillId="3" borderId="1" xfId="0" applyFont="1" applyFill="1" applyBorder="1" applyAlignment="1">
      <alignment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b/>
        <i val="0"/>
        <strike/>
        <color rgb="FFFF0000"/>
      </font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5"/>
  <sheetViews>
    <sheetView tabSelected="1" view="pageBreakPreview" zoomScaleSheetLayoutView="100" workbookViewId="0" topLeftCell="A4">
      <selection activeCell="J35" sqref="J35"/>
    </sheetView>
  </sheetViews>
  <sheetFormatPr defaultColWidth="9.00390625" defaultRowHeight="15" customHeight="1"/>
  <cols>
    <col min="1" max="1" width="3.00390625" style="1" customWidth="1"/>
    <col min="2" max="2" width="32.00390625" style="16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625" style="1" customWidth="1"/>
    <col min="16" max="17" width="7.125" style="1" customWidth="1"/>
    <col min="18" max="18" width="6.625" style="1" customWidth="1"/>
    <col min="19" max="19" width="6.75390625" style="1" customWidth="1"/>
    <col min="20" max="21" width="7.00390625" style="1" customWidth="1"/>
    <col min="22" max="22" width="6.75390625" style="1" customWidth="1"/>
    <col min="23" max="23" width="0.2421875" style="1" hidden="1" customWidth="1"/>
    <col min="24" max="24" width="4.25390625" style="1" hidden="1" customWidth="1"/>
    <col min="25" max="25" width="7.25390625" style="1" customWidth="1"/>
    <col min="26" max="26" width="7.125" style="1" customWidth="1"/>
    <col min="27" max="27" width="7.875" style="1" customWidth="1"/>
    <col min="28" max="16384" width="9.125" style="1" customWidth="1"/>
  </cols>
  <sheetData>
    <row r="1" ht="6" customHeight="1"/>
    <row r="2" ht="15" customHeight="1">
      <c r="Z2" s="1" t="s">
        <v>0</v>
      </c>
    </row>
    <row r="3" spans="1:27" ht="1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ht="0.75" customHeight="1">
      <c r="A5" s="1" t="s">
        <v>3</v>
      </c>
    </row>
    <row r="6" spans="1:27" ht="57.75" customHeight="1">
      <c r="A6" s="35" t="s">
        <v>4</v>
      </c>
      <c r="B6" s="36" t="s">
        <v>5</v>
      </c>
      <c r="C6" s="30" t="s">
        <v>6</v>
      </c>
      <c r="D6" s="30"/>
      <c r="E6" s="30"/>
      <c r="F6" s="30"/>
      <c r="G6" s="30" t="s">
        <v>7</v>
      </c>
      <c r="H6" s="30"/>
      <c r="I6" s="30"/>
      <c r="J6" s="30"/>
      <c r="K6" s="30" t="s">
        <v>8</v>
      </c>
      <c r="L6" s="30"/>
      <c r="M6" s="30"/>
      <c r="N6" s="30"/>
      <c r="O6" s="30" t="s">
        <v>9</v>
      </c>
      <c r="P6" s="30"/>
      <c r="Q6" s="30"/>
      <c r="R6" s="30"/>
      <c r="S6" s="37" t="s">
        <v>10</v>
      </c>
      <c r="T6" s="37"/>
      <c r="U6" s="37" t="s">
        <v>11</v>
      </c>
      <c r="V6" s="37"/>
      <c r="W6" s="30" t="s">
        <v>12</v>
      </c>
      <c r="X6" s="30"/>
      <c r="Y6" s="31" t="s">
        <v>13</v>
      </c>
      <c r="Z6" s="31"/>
      <c r="AA6" s="3" t="s">
        <v>14</v>
      </c>
    </row>
    <row r="7" spans="1:27" ht="15" customHeight="1">
      <c r="A7" s="35"/>
      <c r="B7" s="36"/>
      <c r="C7" s="32">
        <v>2012</v>
      </c>
      <c r="D7" s="32"/>
      <c r="E7" s="32">
        <v>2013</v>
      </c>
      <c r="F7" s="32"/>
      <c r="G7" s="32">
        <v>2012</v>
      </c>
      <c r="H7" s="32"/>
      <c r="I7" s="32">
        <v>2013</v>
      </c>
      <c r="J7" s="32"/>
      <c r="K7" s="32">
        <v>2012</v>
      </c>
      <c r="L7" s="32"/>
      <c r="M7" s="32">
        <v>2013</v>
      </c>
      <c r="N7" s="32"/>
      <c r="O7" s="32">
        <v>2012</v>
      </c>
      <c r="P7" s="32"/>
      <c r="Q7" s="32">
        <v>2013</v>
      </c>
      <c r="R7" s="32"/>
      <c r="S7" s="29">
        <v>2012</v>
      </c>
      <c r="T7" s="29">
        <v>2013</v>
      </c>
      <c r="U7" s="29">
        <v>2012</v>
      </c>
      <c r="V7" s="29">
        <v>2013</v>
      </c>
      <c r="W7" s="29" t="s">
        <v>15</v>
      </c>
      <c r="X7" s="29" t="s">
        <v>16</v>
      </c>
      <c r="Y7" s="29">
        <v>2012</v>
      </c>
      <c r="Z7" s="29">
        <v>2013</v>
      </c>
      <c r="AA7" s="28" t="s">
        <v>17</v>
      </c>
    </row>
    <row r="8" spans="1:27" ht="36.75" customHeight="1">
      <c r="A8" s="35"/>
      <c r="B8" s="36"/>
      <c r="C8" s="4" t="s">
        <v>18</v>
      </c>
      <c r="D8" s="4" t="s">
        <v>19</v>
      </c>
      <c r="E8" s="4" t="s">
        <v>18</v>
      </c>
      <c r="F8" s="4" t="s">
        <v>19</v>
      </c>
      <c r="G8" s="4" t="s">
        <v>18</v>
      </c>
      <c r="H8" s="4" t="s">
        <v>19</v>
      </c>
      <c r="I8" s="4" t="s">
        <v>18</v>
      </c>
      <c r="J8" s="4" t="s">
        <v>19</v>
      </c>
      <c r="K8" s="4" t="s">
        <v>18</v>
      </c>
      <c r="L8" s="4" t="s">
        <v>19</v>
      </c>
      <c r="M8" s="4" t="s">
        <v>18</v>
      </c>
      <c r="N8" s="4" t="s">
        <v>19</v>
      </c>
      <c r="O8" s="4" t="s">
        <v>18</v>
      </c>
      <c r="P8" s="4" t="s">
        <v>19</v>
      </c>
      <c r="Q8" s="4" t="s">
        <v>18</v>
      </c>
      <c r="R8" s="4" t="s">
        <v>19</v>
      </c>
      <c r="S8" s="29"/>
      <c r="T8" s="29"/>
      <c r="U8" s="29"/>
      <c r="V8" s="29"/>
      <c r="W8" s="29"/>
      <c r="X8" s="29"/>
      <c r="Y8" s="29"/>
      <c r="Z8" s="29"/>
      <c r="AA8" s="28"/>
    </row>
    <row r="9" spans="1:27" ht="15" customHeight="1">
      <c r="A9" s="2" t="s">
        <v>20</v>
      </c>
      <c r="B9" s="18" t="s">
        <v>21</v>
      </c>
      <c r="C9" s="22">
        <v>1</v>
      </c>
      <c r="D9" s="22">
        <v>2</v>
      </c>
      <c r="E9" s="2">
        <v>3</v>
      </c>
      <c r="F9" s="2">
        <v>4</v>
      </c>
      <c r="G9" s="22">
        <v>5</v>
      </c>
      <c r="H9" s="22">
        <v>6</v>
      </c>
      <c r="I9" s="2">
        <v>7</v>
      </c>
      <c r="J9" s="2">
        <v>8</v>
      </c>
      <c r="K9" s="22">
        <v>9</v>
      </c>
      <c r="L9" s="22">
        <v>10</v>
      </c>
      <c r="M9" s="2">
        <v>11</v>
      </c>
      <c r="N9" s="2">
        <v>12</v>
      </c>
      <c r="O9" s="22">
        <v>13</v>
      </c>
      <c r="P9" s="22">
        <v>14</v>
      </c>
      <c r="Q9" s="22">
        <v>15</v>
      </c>
      <c r="R9" s="22">
        <v>16</v>
      </c>
      <c r="S9" s="22">
        <v>17</v>
      </c>
      <c r="T9" s="22">
        <v>18</v>
      </c>
      <c r="U9" s="2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6">
        <v>23</v>
      </c>
    </row>
    <row r="10" spans="1:29" ht="15" customHeight="1">
      <c r="A10" s="7">
        <v>1</v>
      </c>
      <c r="B10" s="20" t="str">
        <f>'Z1_1'!N2</f>
        <v>Бориславський міський суд Львівської області</v>
      </c>
      <c r="C10" s="42">
        <v>243</v>
      </c>
      <c r="D10" s="42">
        <v>123</v>
      </c>
      <c r="E10" s="21">
        <f>'Z1_1'!A2</f>
        <v>362</v>
      </c>
      <c r="F10" s="25">
        <f>'Z1_1'!B2</f>
        <v>115</v>
      </c>
      <c r="G10" s="42">
        <v>53</v>
      </c>
      <c r="H10" s="42">
        <v>41</v>
      </c>
      <c r="I10" s="21">
        <f>'Z1_1'!C2</f>
        <v>73</v>
      </c>
      <c r="J10" s="25">
        <f>'Z1_1'!D2</f>
        <v>43</v>
      </c>
      <c r="K10" s="42">
        <v>897</v>
      </c>
      <c r="L10" s="42">
        <v>692</v>
      </c>
      <c r="M10" s="21">
        <f>'Z1_1'!E2</f>
        <v>1023</v>
      </c>
      <c r="N10" s="25">
        <f>'Z1_1'!F2</f>
        <v>761</v>
      </c>
      <c r="O10" s="42">
        <v>688</v>
      </c>
      <c r="P10" s="42">
        <v>681</v>
      </c>
      <c r="Q10" s="21">
        <f>'Z1_1'!G2</f>
        <v>604</v>
      </c>
      <c r="R10" s="8">
        <f>'Z1_1'!H2</f>
        <v>602</v>
      </c>
      <c r="S10" s="42">
        <v>84</v>
      </c>
      <c r="T10" s="21">
        <f>'Z1_1'!I2</f>
        <v>0</v>
      </c>
      <c r="U10" s="42">
        <v>3</v>
      </c>
      <c r="V10" s="21">
        <f>'Z1_1'!J2</f>
        <v>2</v>
      </c>
      <c r="W10" s="9"/>
      <c r="X10" s="8">
        <f>'Z1_1'!K2</f>
        <v>0</v>
      </c>
      <c r="Y10" s="42">
        <v>1968</v>
      </c>
      <c r="Z10" s="21">
        <f>'Z1_1'!L2</f>
        <v>2064</v>
      </c>
      <c r="AA10" s="10">
        <f>AB10</f>
        <v>4.878048780487802</v>
      </c>
      <c r="AB10" s="11">
        <f>IF(Y10=0," ",(Z10/Y10*100-100))</f>
        <v>4.878048780487802</v>
      </c>
      <c r="AC10" s="12"/>
    </row>
    <row r="11" spans="1:29" ht="15" customHeight="1">
      <c r="A11" s="7">
        <v>2</v>
      </c>
      <c r="B11" s="20" t="str">
        <f>'Z1_1'!N3</f>
        <v>Бродівський районний суд Львівської області</v>
      </c>
      <c r="C11" s="42">
        <v>411</v>
      </c>
      <c r="D11" s="42">
        <v>174</v>
      </c>
      <c r="E11" s="21">
        <f>'Z1_1'!A3</f>
        <v>591</v>
      </c>
      <c r="F11" s="25">
        <f>'Z1_1'!B3</f>
        <v>197</v>
      </c>
      <c r="G11" s="42">
        <v>73</v>
      </c>
      <c r="H11" s="42">
        <v>355</v>
      </c>
      <c r="I11" s="21">
        <f>'Z1_1'!C3</f>
        <v>111</v>
      </c>
      <c r="J11" s="25">
        <f>'Z1_1'!D3</f>
        <v>74</v>
      </c>
      <c r="K11" s="42">
        <v>886</v>
      </c>
      <c r="L11" s="42">
        <v>763</v>
      </c>
      <c r="M11" s="21">
        <f>'Z1_1'!E3</f>
        <v>1059</v>
      </c>
      <c r="N11" s="25">
        <f>'Z1_1'!F3</f>
        <v>837</v>
      </c>
      <c r="O11" s="42">
        <v>729</v>
      </c>
      <c r="P11" s="42">
        <v>714</v>
      </c>
      <c r="Q11" s="21">
        <f>'Z1_1'!G3</f>
        <v>700</v>
      </c>
      <c r="R11" s="8">
        <f>'Z1_1'!H3</f>
        <v>683</v>
      </c>
      <c r="S11" s="42">
        <v>159</v>
      </c>
      <c r="T11" s="21">
        <f>'Z1_1'!I3</f>
        <v>0</v>
      </c>
      <c r="U11" s="42">
        <v>4</v>
      </c>
      <c r="V11" s="21">
        <f>'Z1_1'!J3</f>
        <v>0</v>
      </c>
      <c r="W11" s="9"/>
      <c r="X11" s="8">
        <f>'Z1_1'!K3</f>
        <v>0</v>
      </c>
      <c r="Y11" s="42">
        <v>2262</v>
      </c>
      <c r="Z11" s="21">
        <f>'Z1_1'!L3</f>
        <v>2461</v>
      </c>
      <c r="AA11" s="10">
        <f>AB11</f>
        <v>8.79752431476571</v>
      </c>
      <c r="AB11" s="11">
        <f>IF(Y11=0," ",(Z11/Y11*100-100))</f>
        <v>8.79752431476571</v>
      </c>
      <c r="AC11" s="12"/>
    </row>
    <row r="12" spans="1:29" ht="15" customHeight="1">
      <c r="A12" s="7">
        <v>3</v>
      </c>
      <c r="B12" s="20" t="str">
        <f>'Z1_1'!N4</f>
        <v>Буський районний суд Львівської області</v>
      </c>
      <c r="C12" s="42">
        <v>361</v>
      </c>
      <c r="D12" s="42">
        <v>144</v>
      </c>
      <c r="E12" s="21">
        <f>'Z1_1'!A4</f>
        <v>539</v>
      </c>
      <c r="F12" s="25">
        <f>'Z1_1'!B4</f>
        <v>153</v>
      </c>
      <c r="G12" s="42">
        <v>62</v>
      </c>
      <c r="H12" s="42">
        <v>465</v>
      </c>
      <c r="I12" s="21">
        <f>'Z1_1'!C4</f>
        <v>79</v>
      </c>
      <c r="J12" s="25">
        <f>'Z1_1'!D4</f>
        <v>79</v>
      </c>
      <c r="K12" s="42">
        <v>722</v>
      </c>
      <c r="L12" s="42">
        <v>621</v>
      </c>
      <c r="M12" s="21">
        <f>'Z1_1'!E4</f>
        <v>909</v>
      </c>
      <c r="N12" s="25">
        <f>'Z1_1'!F4</f>
        <v>735</v>
      </c>
      <c r="O12" s="42">
        <v>801</v>
      </c>
      <c r="P12" s="42">
        <v>793</v>
      </c>
      <c r="Q12" s="21">
        <f>'Z1_1'!G4</f>
        <v>811</v>
      </c>
      <c r="R12" s="8">
        <f>'Z1_1'!H4</f>
        <v>798</v>
      </c>
      <c r="S12" s="42">
        <v>6</v>
      </c>
      <c r="T12" s="21">
        <f>'Z1_1'!I4</f>
        <v>0</v>
      </c>
      <c r="U12" s="42">
        <v>1</v>
      </c>
      <c r="V12" s="21">
        <f>'Z1_1'!J4</f>
        <v>2</v>
      </c>
      <c r="W12" s="9"/>
      <c r="X12" s="8">
        <f>'Z1_1'!K4</f>
        <v>0</v>
      </c>
      <c r="Y12" s="42">
        <v>1953</v>
      </c>
      <c r="Z12" s="21">
        <f>'Z1_1'!L4</f>
        <v>2340</v>
      </c>
      <c r="AA12" s="10">
        <f>AB12</f>
        <v>19.815668202764968</v>
      </c>
      <c r="AB12" s="11">
        <f>IF(Y12=0," ",(Z12/Y12*100-100))</f>
        <v>19.815668202764968</v>
      </c>
      <c r="AC12" s="12"/>
    </row>
    <row r="13" spans="1:29" ht="15" customHeight="1">
      <c r="A13" s="7">
        <v>4</v>
      </c>
      <c r="B13" s="20" t="str">
        <f>'Z1_1'!N5</f>
        <v>Городоцький районний суд Львівської області</v>
      </c>
      <c r="C13" s="42">
        <v>384</v>
      </c>
      <c r="D13" s="42">
        <v>124</v>
      </c>
      <c r="E13" s="21">
        <f>'Z1_1'!A5</f>
        <v>380</v>
      </c>
      <c r="F13" s="25">
        <f>'Z1_1'!B5</f>
        <v>129</v>
      </c>
      <c r="G13" s="42">
        <v>65</v>
      </c>
      <c r="H13" s="42">
        <v>54</v>
      </c>
      <c r="I13" s="21">
        <f>'Z1_1'!C5</f>
        <v>49</v>
      </c>
      <c r="J13" s="25">
        <f>'Z1_1'!D5</f>
        <v>36</v>
      </c>
      <c r="K13" s="42">
        <v>948</v>
      </c>
      <c r="L13" s="42">
        <v>701</v>
      </c>
      <c r="M13" s="21">
        <f>'Z1_1'!E5</f>
        <v>1022</v>
      </c>
      <c r="N13" s="25">
        <f>'Z1_1'!F5</f>
        <v>804</v>
      </c>
      <c r="O13" s="42">
        <v>908</v>
      </c>
      <c r="P13" s="42">
        <v>893</v>
      </c>
      <c r="Q13" s="21">
        <f>'Z1_1'!G5</f>
        <v>870</v>
      </c>
      <c r="R13" s="8">
        <f>'Z1_1'!H5</f>
        <v>857</v>
      </c>
      <c r="S13" s="42">
        <v>31</v>
      </c>
      <c r="T13" s="21">
        <f>'Z1_1'!I5</f>
        <v>1</v>
      </c>
      <c r="U13" s="42">
        <v>2</v>
      </c>
      <c r="V13" s="21">
        <f>'Z1_1'!J5</f>
        <v>4</v>
      </c>
      <c r="W13" s="9"/>
      <c r="X13" s="8">
        <f>'Z1_1'!K5</f>
        <v>0</v>
      </c>
      <c r="Y13" s="42">
        <v>2338</v>
      </c>
      <c r="Z13" s="21">
        <f>'Z1_1'!L5</f>
        <v>2326</v>
      </c>
      <c r="AA13" s="10">
        <f>AB13</f>
        <v>-0.513259195893923</v>
      </c>
      <c r="AB13" s="11">
        <f>IF(Y13=0," ",(Z13/Y13*100-100))</f>
        <v>-0.513259195893923</v>
      </c>
      <c r="AC13" s="12"/>
    </row>
    <row r="14" spans="1:29" ht="15" customHeight="1">
      <c r="A14" s="7">
        <v>5</v>
      </c>
      <c r="B14" s="20" t="str">
        <f>'Z1_1'!N6</f>
        <v>Дрогобицький міськрайонний суд Львівської області</v>
      </c>
      <c r="C14" s="42">
        <v>1625</v>
      </c>
      <c r="D14" s="42">
        <v>417</v>
      </c>
      <c r="E14" s="21">
        <f>'Z1_1'!A6</f>
        <v>2110</v>
      </c>
      <c r="F14" s="25">
        <f>'Z1_1'!B6</f>
        <v>355</v>
      </c>
      <c r="G14" s="42">
        <v>1677</v>
      </c>
      <c r="H14" s="42">
        <v>239</v>
      </c>
      <c r="I14" s="21">
        <f>'Z1_1'!C6</f>
        <v>422</v>
      </c>
      <c r="J14" s="25">
        <f>'Z1_1'!D6</f>
        <v>279</v>
      </c>
      <c r="K14" s="42">
        <v>3318</v>
      </c>
      <c r="L14" s="42">
        <v>2614</v>
      </c>
      <c r="M14" s="21">
        <f>'Z1_1'!E6</f>
        <v>3926</v>
      </c>
      <c r="N14" s="25">
        <f>'Z1_1'!F6</f>
        <v>3004</v>
      </c>
      <c r="O14" s="42">
        <v>2425</v>
      </c>
      <c r="P14" s="42">
        <v>2415</v>
      </c>
      <c r="Q14" s="21">
        <f>'Z1_1'!G6</f>
        <v>1989</v>
      </c>
      <c r="R14" s="8">
        <f>'Z1_1'!H6</f>
        <v>1986</v>
      </c>
      <c r="S14" s="42">
        <v>2</v>
      </c>
      <c r="T14" s="21">
        <f>'Z1_1'!I6</f>
        <v>2</v>
      </c>
      <c r="U14" s="42">
        <v>16</v>
      </c>
      <c r="V14" s="21">
        <f>'Z1_1'!J6</f>
        <v>10</v>
      </c>
      <c r="W14" s="9"/>
      <c r="X14" s="8">
        <f>'Z1_1'!K6</f>
        <v>0</v>
      </c>
      <c r="Y14" s="42">
        <v>9063</v>
      </c>
      <c r="Z14" s="21">
        <f>'Z1_1'!L6</f>
        <v>8459</v>
      </c>
      <c r="AA14" s="10">
        <f>AB14</f>
        <v>-6.6644598918680344</v>
      </c>
      <c r="AB14" s="11">
        <f>IF(Y14=0," ",(Z14/Y14*100-100))</f>
        <v>-6.6644598918680344</v>
      </c>
      <c r="AC14" s="12"/>
    </row>
    <row r="15" spans="1:29" ht="15" customHeight="1">
      <c r="A15" s="7">
        <v>6</v>
      </c>
      <c r="B15" s="20" t="str">
        <f>'Z1_1'!N7</f>
        <v>Жидачівський районний суд Львівської області</v>
      </c>
      <c r="C15" s="42">
        <v>745</v>
      </c>
      <c r="D15" s="42">
        <v>194</v>
      </c>
      <c r="E15" s="21">
        <f>'Z1_1'!A8</f>
        <v>629</v>
      </c>
      <c r="F15" s="25">
        <f>'Z1_1'!B8</f>
        <v>180</v>
      </c>
      <c r="G15" s="42">
        <v>91</v>
      </c>
      <c r="H15" s="42">
        <v>70</v>
      </c>
      <c r="I15" s="21">
        <f>'Z1_1'!C8</f>
        <v>108</v>
      </c>
      <c r="J15" s="25">
        <f>'Z1_1'!D8</f>
        <v>71</v>
      </c>
      <c r="K15" s="42">
        <v>1317</v>
      </c>
      <c r="L15" s="42">
        <v>1118</v>
      </c>
      <c r="M15" s="21">
        <f>'Z1_1'!E8</f>
        <v>1112</v>
      </c>
      <c r="N15" s="25">
        <f>'Z1_1'!F8</f>
        <v>937</v>
      </c>
      <c r="O15" s="42">
        <v>598</v>
      </c>
      <c r="P15" s="42">
        <v>597</v>
      </c>
      <c r="Q15" s="21">
        <f>'Z1_1'!G8</f>
        <v>599</v>
      </c>
      <c r="R15" s="8">
        <f>'Z1_1'!H8</f>
        <v>597</v>
      </c>
      <c r="S15" s="42">
        <v>189</v>
      </c>
      <c r="T15" s="21">
        <f>'Z1_1'!I8</f>
        <v>0</v>
      </c>
      <c r="U15" s="42">
        <v>5</v>
      </c>
      <c r="V15" s="21">
        <f>'Z1_1'!J8</f>
        <v>1</v>
      </c>
      <c r="W15" s="9"/>
      <c r="X15" s="8">
        <f>'Z1_1'!K8</f>
        <v>0</v>
      </c>
      <c r="Y15" s="42">
        <v>2945</v>
      </c>
      <c r="Z15" s="21">
        <f>'Z1_1'!L8</f>
        <v>2449</v>
      </c>
      <c r="AA15" s="10">
        <f>AB16</f>
        <v>-16.84210526315789</v>
      </c>
      <c r="AB15" s="11" t="e">
        <f>IF(#REF!=0," ",(#REF!/#REF!*100-100))</f>
        <v>#REF!</v>
      </c>
      <c r="AC15" s="12"/>
    </row>
    <row r="16" spans="1:29" ht="15" customHeight="1">
      <c r="A16" s="7">
        <v>7</v>
      </c>
      <c r="B16" s="20" t="str">
        <f>'Z1_1'!N8</f>
        <v>Жовківський районний суд Львівської області</v>
      </c>
      <c r="C16" s="42">
        <v>745</v>
      </c>
      <c r="D16" s="42">
        <v>258</v>
      </c>
      <c r="E16" s="21">
        <v>742</v>
      </c>
      <c r="F16" s="25">
        <v>189</v>
      </c>
      <c r="G16" s="42">
        <v>141</v>
      </c>
      <c r="H16" s="42">
        <v>118</v>
      </c>
      <c r="I16" s="21">
        <v>99</v>
      </c>
      <c r="J16" s="25">
        <v>63</v>
      </c>
      <c r="K16" s="42">
        <v>1462</v>
      </c>
      <c r="L16" s="42">
        <v>1163</v>
      </c>
      <c r="M16" s="21">
        <v>1466</v>
      </c>
      <c r="N16" s="25">
        <v>1201</v>
      </c>
      <c r="O16" s="42">
        <v>1887</v>
      </c>
      <c r="P16" s="42">
        <v>1876</v>
      </c>
      <c r="Q16" s="21">
        <v>1707</v>
      </c>
      <c r="R16" s="8">
        <v>1697</v>
      </c>
      <c r="S16" s="42">
        <v>21</v>
      </c>
      <c r="T16" s="21">
        <v>0</v>
      </c>
      <c r="U16" s="42">
        <v>7</v>
      </c>
      <c r="V16" s="21">
        <v>9</v>
      </c>
      <c r="W16" s="8"/>
      <c r="X16" s="8"/>
      <c r="Y16" s="42">
        <v>4263</v>
      </c>
      <c r="Z16" s="21">
        <v>4023</v>
      </c>
      <c r="AA16" s="41">
        <v>-5.63</v>
      </c>
      <c r="AB16" s="11">
        <f>IF(Y15=0," ",(Z15/Y15*100-100))</f>
        <v>-16.84210526315789</v>
      </c>
      <c r="AC16" s="12"/>
    </row>
    <row r="17" spans="1:29" ht="15" customHeight="1">
      <c r="A17" s="7">
        <v>8</v>
      </c>
      <c r="B17" s="20" t="str">
        <f>'Z1_1'!N9</f>
        <v>Золочівський районний суд Львівської області</v>
      </c>
      <c r="C17" s="42">
        <v>417</v>
      </c>
      <c r="D17" s="42">
        <v>159</v>
      </c>
      <c r="E17" s="21">
        <f>'Z1_1'!A9</f>
        <v>467</v>
      </c>
      <c r="F17" s="25">
        <f>'Z1_1'!B9</f>
        <v>142</v>
      </c>
      <c r="G17" s="42">
        <v>110</v>
      </c>
      <c r="H17" s="42">
        <v>874</v>
      </c>
      <c r="I17" s="21">
        <f>'Z1_1'!C9</f>
        <v>318</v>
      </c>
      <c r="J17" s="25">
        <f>'Z1_1'!D9</f>
        <v>41</v>
      </c>
      <c r="K17" s="42">
        <v>980</v>
      </c>
      <c r="L17" s="42">
        <v>786</v>
      </c>
      <c r="M17" s="21">
        <f>'Z1_1'!E9</f>
        <v>1195</v>
      </c>
      <c r="N17" s="25">
        <f>'Z1_1'!F9</f>
        <v>830</v>
      </c>
      <c r="O17" s="42">
        <v>806</v>
      </c>
      <c r="P17" s="42">
        <v>773</v>
      </c>
      <c r="Q17" s="21">
        <f>'Z1_1'!G9</f>
        <v>730</v>
      </c>
      <c r="R17" s="8">
        <f>'Z1_1'!H9</f>
        <v>716</v>
      </c>
      <c r="S17" s="42">
        <v>91</v>
      </c>
      <c r="T17" s="21">
        <f>'Z1_1'!I9</f>
        <v>0</v>
      </c>
      <c r="U17" s="42">
        <v>1</v>
      </c>
      <c r="V17" s="21">
        <f>'Z1_1'!J9</f>
        <v>1</v>
      </c>
      <c r="W17" s="9"/>
      <c r="X17" s="8">
        <f>'Z1_1'!K9</f>
        <v>0</v>
      </c>
      <c r="Y17" s="42">
        <v>2405</v>
      </c>
      <c r="Z17" s="21">
        <f>'Z1_1'!L9</f>
        <v>2711</v>
      </c>
      <c r="AA17" s="10">
        <f>AB17</f>
        <v>12.723492723492711</v>
      </c>
      <c r="AB17" s="11">
        <f>IF(Y17=0," ",(Z17/Y17*100-100))</f>
        <v>12.723492723492711</v>
      </c>
      <c r="AC17" s="12"/>
    </row>
    <row r="18" spans="1:29" ht="15" customHeight="1">
      <c r="A18" s="7">
        <v>9</v>
      </c>
      <c r="B18" s="20" t="str">
        <f>'Z1_1'!N10</f>
        <v>Кам'янка-Бузький районний суд Львівської області</v>
      </c>
      <c r="C18" s="42">
        <v>344</v>
      </c>
      <c r="D18" s="42">
        <v>150</v>
      </c>
      <c r="E18" s="21">
        <f>'Z1_1'!A10</f>
        <v>507</v>
      </c>
      <c r="F18" s="25">
        <f>'Z1_1'!B10</f>
        <v>148</v>
      </c>
      <c r="G18" s="42">
        <v>313</v>
      </c>
      <c r="H18" s="42">
        <v>312</v>
      </c>
      <c r="I18" s="21">
        <f>'Z1_1'!C10</f>
        <v>72</v>
      </c>
      <c r="J18" s="25">
        <f>'Z1_1'!D10</f>
        <v>113</v>
      </c>
      <c r="K18" s="42">
        <v>1176</v>
      </c>
      <c r="L18" s="42">
        <v>815</v>
      </c>
      <c r="M18" s="21">
        <f>'Z1_1'!E10</f>
        <v>1327</v>
      </c>
      <c r="N18" s="25">
        <f>'Z1_1'!F10</f>
        <v>1012</v>
      </c>
      <c r="O18" s="42">
        <v>842</v>
      </c>
      <c r="P18" s="42">
        <v>842</v>
      </c>
      <c r="Q18" s="21">
        <f>'Z1_1'!G10</f>
        <v>949</v>
      </c>
      <c r="R18" s="8">
        <f>'Z1_1'!H10</f>
        <v>948</v>
      </c>
      <c r="S18" s="42">
        <v>9</v>
      </c>
      <c r="T18" s="21">
        <f>'Z1_1'!I10</f>
        <v>0</v>
      </c>
      <c r="U18" s="42">
        <v>24</v>
      </c>
      <c r="V18" s="21">
        <f>'Z1_1'!J10</f>
        <v>1</v>
      </c>
      <c r="W18" s="9"/>
      <c r="X18" s="8">
        <f>'Z1_1'!K10</f>
        <v>0</v>
      </c>
      <c r="Y18" s="42">
        <v>2708</v>
      </c>
      <c r="Z18" s="21">
        <f>'Z1_1'!L10</f>
        <v>2856</v>
      </c>
      <c r="AA18" s="10">
        <f>AB18</f>
        <v>5.465288035450527</v>
      </c>
      <c r="AB18" s="11">
        <f>IF(Y18=0," ",(Z18/Y18*100-100))</f>
        <v>5.465288035450527</v>
      </c>
      <c r="AC18" s="12"/>
    </row>
    <row r="19" spans="1:29" ht="15" customHeight="1">
      <c r="A19" s="7">
        <v>10</v>
      </c>
      <c r="B19" s="20" t="str">
        <f>'Z1_1'!N11</f>
        <v>Миколаївський районний суд Львівської області</v>
      </c>
      <c r="C19" s="42">
        <v>851</v>
      </c>
      <c r="D19" s="42">
        <v>188</v>
      </c>
      <c r="E19" s="21">
        <f>'Z1_1'!A11</f>
        <v>1238</v>
      </c>
      <c r="F19" s="25">
        <f>'Z1_1'!B11</f>
        <v>164</v>
      </c>
      <c r="G19" s="42">
        <v>194</v>
      </c>
      <c r="H19" s="42">
        <v>129</v>
      </c>
      <c r="I19" s="21">
        <f>'Z1_1'!C11</f>
        <v>102</v>
      </c>
      <c r="J19" s="25">
        <f>'Z1_1'!D11</f>
        <v>63</v>
      </c>
      <c r="K19" s="42">
        <v>2010</v>
      </c>
      <c r="L19" s="42">
        <v>1608</v>
      </c>
      <c r="M19" s="21">
        <f>'Z1_1'!E11</f>
        <v>1848</v>
      </c>
      <c r="N19" s="25">
        <f>'Z1_1'!F11</f>
        <v>1242</v>
      </c>
      <c r="O19" s="42">
        <v>1180</v>
      </c>
      <c r="P19" s="42">
        <v>1177</v>
      </c>
      <c r="Q19" s="21">
        <f>'Z1_1'!G11</f>
        <v>1116</v>
      </c>
      <c r="R19" s="8">
        <f>'Z1_1'!H11</f>
        <v>1111</v>
      </c>
      <c r="S19" s="42">
        <v>31</v>
      </c>
      <c r="T19" s="21">
        <f>'Z1_1'!I11</f>
        <v>0</v>
      </c>
      <c r="U19" s="42">
        <v>5</v>
      </c>
      <c r="V19" s="21">
        <f>'Z1_1'!J11</f>
        <v>12</v>
      </c>
      <c r="W19" s="9"/>
      <c r="X19" s="8">
        <f>'Z1_1'!K11</f>
        <v>0</v>
      </c>
      <c r="Y19" s="42">
        <v>4271</v>
      </c>
      <c r="Z19" s="21">
        <f>'Z1_1'!L11</f>
        <v>4316</v>
      </c>
      <c r="AA19" s="10">
        <f>AB19</f>
        <v>1.0536174198080062</v>
      </c>
      <c r="AB19" s="11">
        <f>IF(Y19=0," ",(Z19/Y19*100-100))</f>
        <v>1.0536174198080062</v>
      </c>
      <c r="AC19" s="12"/>
    </row>
    <row r="20" spans="1:29" ht="15" customHeight="1">
      <c r="A20" s="7">
        <v>11</v>
      </c>
      <c r="B20" s="20" t="str">
        <f>'Z1_1'!N12</f>
        <v>Мостиський районний суд Львівської області</v>
      </c>
      <c r="C20" s="42">
        <v>291</v>
      </c>
      <c r="D20" s="42">
        <v>159</v>
      </c>
      <c r="E20" s="21">
        <f>'Z1_1'!A12</f>
        <v>529</v>
      </c>
      <c r="F20" s="25">
        <f>'Z1_1'!B12</f>
        <v>146</v>
      </c>
      <c r="G20" s="42">
        <v>37</v>
      </c>
      <c r="H20" s="42">
        <v>35</v>
      </c>
      <c r="I20" s="21">
        <f>'Z1_1'!C12</f>
        <v>149</v>
      </c>
      <c r="J20" s="25">
        <f>'Z1_1'!D12</f>
        <v>66</v>
      </c>
      <c r="K20" s="42">
        <v>601</v>
      </c>
      <c r="L20" s="42">
        <v>472</v>
      </c>
      <c r="M20" s="21">
        <f>'Z1_1'!E12</f>
        <v>848</v>
      </c>
      <c r="N20" s="25">
        <f>'Z1_1'!F12</f>
        <v>570</v>
      </c>
      <c r="O20" s="42">
        <v>713</v>
      </c>
      <c r="P20" s="42">
        <v>704</v>
      </c>
      <c r="Q20" s="21">
        <f>'Z1_1'!G12</f>
        <v>685</v>
      </c>
      <c r="R20" s="8">
        <f>'Z1_1'!H12</f>
        <v>672</v>
      </c>
      <c r="S20" s="42">
        <v>60</v>
      </c>
      <c r="T20" s="21">
        <f>'Z1_1'!I12</f>
        <v>0</v>
      </c>
      <c r="U20" s="42">
        <v>0</v>
      </c>
      <c r="V20" s="21">
        <f>'Z1_1'!J12</f>
        <v>0</v>
      </c>
      <c r="W20" s="9"/>
      <c r="X20" s="8">
        <f>'Z1_1'!K12</f>
        <v>0</v>
      </c>
      <c r="Y20" s="42">
        <v>1702</v>
      </c>
      <c r="Z20" s="21">
        <f>'Z1_1'!L12</f>
        <v>2211</v>
      </c>
      <c r="AA20" s="10">
        <f>AB20</f>
        <v>29.905992949471198</v>
      </c>
      <c r="AB20" s="11">
        <f>IF(Y20=0," ",(Z20/Y20*100-100))</f>
        <v>29.905992949471198</v>
      </c>
      <c r="AC20" s="12"/>
    </row>
    <row r="21" spans="1:29" ht="15" customHeight="1">
      <c r="A21" s="7">
        <v>12</v>
      </c>
      <c r="B21" s="20" t="str">
        <f>'Z1_1'!N13</f>
        <v>Перемишлянський районний суд Львівської області</v>
      </c>
      <c r="C21" s="42">
        <v>211</v>
      </c>
      <c r="D21" s="42">
        <v>86</v>
      </c>
      <c r="E21" s="21">
        <f>'Z1_1'!A13</f>
        <v>407</v>
      </c>
      <c r="F21" s="25">
        <f>'Z1_1'!B13</f>
        <v>112</v>
      </c>
      <c r="G21" s="42">
        <v>324</v>
      </c>
      <c r="H21" s="42">
        <v>319</v>
      </c>
      <c r="I21" s="21">
        <f>'Z1_1'!C13</f>
        <v>32</v>
      </c>
      <c r="J21" s="25">
        <f>'Z1_1'!D13</f>
        <v>217</v>
      </c>
      <c r="K21" s="42">
        <v>618</v>
      </c>
      <c r="L21" s="42">
        <v>520</v>
      </c>
      <c r="M21" s="21">
        <f>'Z1_1'!E13</f>
        <v>636</v>
      </c>
      <c r="N21" s="25">
        <f>'Z1_1'!F13</f>
        <v>553</v>
      </c>
      <c r="O21" s="42">
        <v>1034</v>
      </c>
      <c r="P21" s="42">
        <v>876</v>
      </c>
      <c r="Q21" s="21">
        <f>'Z1_1'!G13</f>
        <v>682</v>
      </c>
      <c r="R21" s="8">
        <f>'Z1_1'!H13</f>
        <v>679</v>
      </c>
      <c r="S21" s="42">
        <v>42</v>
      </c>
      <c r="T21" s="21">
        <f>'Z1_1'!I13</f>
        <v>0</v>
      </c>
      <c r="U21" s="42">
        <v>1</v>
      </c>
      <c r="V21" s="21">
        <f>'Z1_1'!J13</f>
        <v>3</v>
      </c>
      <c r="W21" s="9"/>
      <c r="X21" s="8">
        <f>'Z1_1'!K13</f>
        <v>0</v>
      </c>
      <c r="Y21" s="42">
        <v>2230</v>
      </c>
      <c r="Z21" s="21">
        <f>'Z1_1'!L13</f>
        <v>1760</v>
      </c>
      <c r="AA21" s="10">
        <f>AB21</f>
        <v>-21.076233183856502</v>
      </c>
      <c r="AB21" s="11">
        <f>IF(Y21=0," ",(Z21/Y21*100-100))</f>
        <v>-21.076233183856502</v>
      </c>
      <c r="AC21" s="12"/>
    </row>
    <row r="22" spans="1:29" ht="15" customHeight="1">
      <c r="A22" s="7">
        <v>13</v>
      </c>
      <c r="B22" s="20" t="str">
        <f>'Z1_1'!N14</f>
        <v>Пустомитівський районний суд Львівської області</v>
      </c>
      <c r="C22" s="42">
        <v>631</v>
      </c>
      <c r="D22" s="42">
        <v>249</v>
      </c>
      <c r="E22" s="21">
        <f>'Z1_1'!A14</f>
        <v>611</v>
      </c>
      <c r="F22" s="25">
        <f>'Z1_1'!B14</f>
        <v>160</v>
      </c>
      <c r="G22" s="42">
        <v>262</v>
      </c>
      <c r="H22" s="42">
        <v>164</v>
      </c>
      <c r="I22" s="21">
        <f>'Z1_1'!C14</f>
        <v>172</v>
      </c>
      <c r="J22" s="25">
        <f>'Z1_1'!D14</f>
        <v>129</v>
      </c>
      <c r="K22" s="42">
        <v>2108</v>
      </c>
      <c r="L22" s="42">
        <v>1582</v>
      </c>
      <c r="M22" s="21">
        <f>'Z1_1'!E14</f>
        <v>2485</v>
      </c>
      <c r="N22" s="25">
        <f>'Z1_1'!F14</f>
        <v>1606</v>
      </c>
      <c r="O22" s="42">
        <v>1706</v>
      </c>
      <c r="P22" s="42">
        <v>1701</v>
      </c>
      <c r="Q22" s="21">
        <f>'Z1_1'!G14</f>
        <v>1588</v>
      </c>
      <c r="R22" s="8">
        <f>'Z1_1'!H14</f>
        <v>1585</v>
      </c>
      <c r="S22" s="42">
        <v>150</v>
      </c>
      <c r="T22" s="21">
        <f>'Z1_1'!I14</f>
        <v>0</v>
      </c>
      <c r="U22" s="42">
        <v>11</v>
      </c>
      <c r="V22" s="21">
        <f>'Z1_1'!J14</f>
        <v>7</v>
      </c>
      <c r="W22" s="9"/>
      <c r="X22" s="8">
        <f>'Z1_1'!K14</f>
        <v>0</v>
      </c>
      <c r="Y22" s="42">
        <v>4868</v>
      </c>
      <c r="Z22" s="21">
        <f>'Z1_1'!L14</f>
        <v>4863</v>
      </c>
      <c r="AA22" s="10">
        <f>AB22</f>
        <v>-0.102711585866885</v>
      </c>
      <c r="AB22" s="11">
        <f>IF(Y22=0," ",(Z22/Y22*100-100))</f>
        <v>-0.102711585866885</v>
      </c>
      <c r="AC22" s="12"/>
    </row>
    <row r="23" spans="1:29" ht="15" customHeight="1">
      <c r="A23" s="7">
        <v>14</v>
      </c>
      <c r="B23" s="20" t="str">
        <f>'Z1_1'!N15</f>
        <v>Радехівський районний суд Львівської області</v>
      </c>
      <c r="C23" s="42">
        <v>347</v>
      </c>
      <c r="D23" s="42">
        <v>144</v>
      </c>
      <c r="E23" s="21">
        <f>'Z1_1'!A15</f>
        <v>499</v>
      </c>
      <c r="F23" s="25">
        <f>'Z1_1'!B15</f>
        <v>131</v>
      </c>
      <c r="G23" s="42">
        <v>67</v>
      </c>
      <c r="H23" s="42">
        <v>58</v>
      </c>
      <c r="I23" s="21">
        <f>'Z1_1'!C15</f>
        <v>58</v>
      </c>
      <c r="J23" s="25">
        <f>'Z1_1'!D15</f>
        <v>41</v>
      </c>
      <c r="K23" s="42">
        <v>734</v>
      </c>
      <c r="L23" s="42">
        <v>570</v>
      </c>
      <c r="M23" s="21">
        <f>'Z1_1'!E15</f>
        <v>708</v>
      </c>
      <c r="N23" s="25">
        <f>'Z1_1'!F15</f>
        <v>506</v>
      </c>
      <c r="O23" s="42">
        <v>1093</v>
      </c>
      <c r="P23" s="42">
        <v>1076</v>
      </c>
      <c r="Q23" s="21">
        <f>'Z1_1'!G15</f>
        <v>745</v>
      </c>
      <c r="R23" s="8">
        <f>'Z1_1'!H15</f>
        <v>737</v>
      </c>
      <c r="S23" s="42">
        <v>31</v>
      </c>
      <c r="T23" s="21">
        <f>'Z1_1'!I15</f>
        <v>0</v>
      </c>
      <c r="U23" s="42">
        <v>2</v>
      </c>
      <c r="V23" s="21">
        <f>'Z1_1'!J15</f>
        <v>1</v>
      </c>
      <c r="W23" s="9"/>
      <c r="X23" s="8">
        <f>'Z1_1'!K15</f>
        <v>0</v>
      </c>
      <c r="Y23" s="42">
        <v>2274</v>
      </c>
      <c r="Z23" s="21">
        <f>'Z1_1'!L15</f>
        <v>2011</v>
      </c>
      <c r="AA23" s="10">
        <f>AB23</f>
        <v>-11.565523306948108</v>
      </c>
      <c r="AB23" s="11">
        <f>IF(Y23=0," ",(Z23/Y23*100-100))</f>
        <v>-11.565523306948108</v>
      </c>
      <c r="AC23" s="12"/>
    </row>
    <row r="24" spans="1:29" ht="15" customHeight="1">
      <c r="A24" s="7">
        <v>15</v>
      </c>
      <c r="B24" s="20" t="str">
        <f>'Z1_1'!N16</f>
        <v>Самбірський міськрайонний суд Львівської області</v>
      </c>
      <c r="C24" s="42">
        <v>702</v>
      </c>
      <c r="D24" s="42">
        <v>251</v>
      </c>
      <c r="E24" s="21">
        <f>'Z1_1'!A16</f>
        <v>820</v>
      </c>
      <c r="F24" s="25">
        <f>'Z1_1'!B16</f>
        <v>232</v>
      </c>
      <c r="G24" s="42">
        <v>192</v>
      </c>
      <c r="H24" s="42">
        <v>125</v>
      </c>
      <c r="I24" s="21">
        <f>'Z1_1'!C16</f>
        <v>202</v>
      </c>
      <c r="J24" s="25">
        <f>'Z1_1'!D16</f>
        <v>93</v>
      </c>
      <c r="K24" s="42">
        <v>1713</v>
      </c>
      <c r="L24" s="42">
        <v>1329</v>
      </c>
      <c r="M24" s="21">
        <f>'Z1_1'!E16</f>
        <v>1696</v>
      </c>
      <c r="N24" s="25">
        <f>'Z1_1'!F16</f>
        <v>1304</v>
      </c>
      <c r="O24" s="42">
        <v>1233</v>
      </c>
      <c r="P24" s="42">
        <v>1230</v>
      </c>
      <c r="Q24" s="21">
        <f>'Z1_1'!G16</f>
        <v>1308</v>
      </c>
      <c r="R24" s="8">
        <f>'Z1_1'!H16</f>
        <v>1304</v>
      </c>
      <c r="S24" s="42">
        <v>4</v>
      </c>
      <c r="T24" s="21">
        <f>'Z1_1'!I16</f>
        <v>0</v>
      </c>
      <c r="U24" s="42">
        <v>10</v>
      </c>
      <c r="V24" s="21">
        <f>'Z1_1'!J16</f>
        <v>5</v>
      </c>
      <c r="W24" s="9"/>
      <c r="X24" s="8">
        <f>'Z1_1'!K16</f>
        <v>0</v>
      </c>
      <c r="Y24" s="42">
        <v>3854</v>
      </c>
      <c r="Z24" s="21">
        <f>'Z1_1'!L16</f>
        <v>4031</v>
      </c>
      <c r="AA24" s="10">
        <f>AB24</f>
        <v>4.592631032693291</v>
      </c>
      <c r="AB24" s="11">
        <f>IF(Y24=0," ",(Z24/Y24*100-100))</f>
        <v>4.592631032693291</v>
      </c>
      <c r="AC24" s="12"/>
    </row>
    <row r="25" spans="1:28" s="39" customFormat="1" ht="15" customHeight="1">
      <c r="A25" s="7">
        <v>16</v>
      </c>
      <c r="B25" s="20" t="str">
        <f>'Z1_1'!N18</f>
        <v>Сколівський районний суд Львівської області</v>
      </c>
      <c r="C25" s="42">
        <v>317</v>
      </c>
      <c r="D25" s="42">
        <v>143</v>
      </c>
      <c r="E25" s="21">
        <f>'Z1_1'!A18</f>
        <v>490</v>
      </c>
      <c r="F25" s="25">
        <f>'Z1_1'!B18</f>
        <v>125</v>
      </c>
      <c r="G25" s="42">
        <v>99</v>
      </c>
      <c r="H25" s="42">
        <v>70</v>
      </c>
      <c r="I25" s="21">
        <f>'Z1_1'!C18</f>
        <v>60</v>
      </c>
      <c r="J25" s="25">
        <f>'Z1_1'!D18</f>
        <v>43</v>
      </c>
      <c r="K25" s="42">
        <v>755</v>
      </c>
      <c r="L25" s="42">
        <v>596</v>
      </c>
      <c r="M25" s="21">
        <f>'Z1_1'!E18</f>
        <v>774</v>
      </c>
      <c r="N25" s="25">
        <f>'Z1_1'!F18</f>
        <v>596</v>
      </c>
      <c r="O25" s="42">
        <v>726</v>
      </c>
      <c r="P25" s="42">
        <v>725</v>
      </c>
      <c r="Q25" s="21">
        <f>'Z1_1'!G18</f>
        <v>648</v>
      </c>
      <c r="R25" s="8">
        <f>'Z1_1'!H18</f>
        <v>646</v>
      </c>
      <c r="S25" s="42">
        <v>59</v>
      </c>
      <c r="T25" s="21">
        <f>'Z1_1'!I18</f>
        <v>0</v>
      </c>
      <c r="U25" s="42">
        <v>43</v>
      </c>
      <c r="V25" s="21">
        <f>'Z1_1'!J18</f>
        <v>5</v>
      </c>
      <c r="W25" s="9"/>
      <c r="X25" s="8">
        <f>'Z1_1'!K18</f>
        <v>0</v>
      </c>
      <c r="Y25" s="42">
        <v>1999</v>
      </c>
      <c r="Z25" s="21">
        <f>'Z1_1'!L18</f>
        <v>1977</v>
      </c>
      <c r="AA25" s="10">
        <f>AB26</f>
        <v>-1.1005502751375644</v>
      </c>
      <c r="AB25" s="38"/>
    </row>
    <row r="26" spans="1:29" ht="15" customHeight="1">
      <c r="A26" s="7">
        <v>17</v>
      </c>
      <c r="B26" s="20" t="str">
        <f>'Z1_1'!N19</f>
        <v>Сокальський районний суд Львівської області</v>
      </c>
      <c r="C26" s="42">
        <v>512</v>
      </c>
      <c r="D26" s="42">
        <v>180</v>
      </c>
      <c r="E26" s="21">
        <f>'Z1_1'!A19</f>
        <v>678</v>
      </c>
      <c r="F26" s="25">
        <f>'Z1_1'!B19</f>
        <v>224</v>
      </c>
      <c r="G26" s="42">
        <v>195</v>
      </c>
      <c r="H26" s="42">
        <v>138</v>
      </c>
      <c r="I26" s="21">
        <f>'Z1_1'!C19</f>
        <v>151</v>
      </c>
      <c r="J26" s="25">
        <f>'Z1_1'!D19</f>
        <v>111</v>
      </c>
      <c r="K26" s="42">
        <v>1695</v>
      </c>
      <c r="L26" s="42">
        <v>1387</v>
      </c>
      <c r="M26" s="21">
        <f>'Z1_1'!E19</f>
        <v>1807</v>
      </c>
      <c r="N26" s="25">
        <f>'Z1_1'!F19</f>
        <v>1445</v>
      </c>
      <c r="O26" s="42">
        <v>1031</v>
      </c>
      <c r="P26" s="42">
        <v>1021</v>
      </c>
      <c r="Q26" s="21">
        <f>'Z1_1'!G19</f>
        <v>1043</v>
      </c>
      <c r="R26" s="8">
        <f>'Z1_1'!H19</f>
        <v>1028</v>
      </c>
      <c r="S26" s="42">
        <v>222</v>
      </c>
      <c r="T26" s="21">
        <f>'Z1_1'!I19</f>
        <v>1</v>
      </c>
      <c r="U26" s="42">
        <v>6</v>
      </c>
      <c r="V26" s="21">
        <f>'Z1_1'!J19</f>
        <v>6</v>
      </c>
      <c r="W26" s="9"/>
      <c r="X26" s="8">
        <f>'Z1_1'!K19</f>
        <v>0</v>
      </c>
      <c r="Y26" s="42">
        <v>3661</v>
      </c>
      <c r="Z26" s="21">
        <f>'Z1_1'!L19</f>
        <v>3686</v>
      </c>
      <c r="AA26" s="10">
        <f>AB27</f>
        <v>0.6828735318218975</v>
      </c>
      <c r="AB26" s="11">
        <f>IF(Y25=0," ",(Z25/Y25*100-100))</f>
        <v>-1.1005502751375644</v>
      </c>
      <c r="AC26" s="12"/>
    </row>
    <row r="27" spans="1:29" ht="15" customHeight="1">
      <c r="A27" s="7">
        <v>18</v>
      </c>
      <c r="B27" s="20" t="str">
        <f>'Z1_1'!N20</f>
        <v>Старосамбірський районний суд Львівської області</v>
      </c>
      <c r="C27" s="42">
        <v>399</v>
      </c>
      <c r="D27" s="42">
        <v>175</v>
      </c>
      <c r="E27" s="21">
        <f>'Z1_1'!A20</f>
        <v>474</v>
      </c>
      <c r="F27" s="25">
        <f>'Z1_1'!B20</f>
        <v>152</v>
      </c>
      <c r="G27" s="42">
        <v>130</v>
      </c>
      <c r="H27" s="42">
        <v>91</v>
      </c>
      <c r="I27" s="21">
        <f>'Z1_1'!C20</f>
        <v>56</v>
      </c>
      <c r="J27" s="25">
        <f>'Z1_1'!D20</f>
        <v>48</v>
      </c>
      <c r="K27" s="42">
        <v>557</v>
      </c>
      <c r="L27" s="42">
        <v>467</v>
      </c>
      <c r="M27" s="21">
        <f>'Z1_1'!E20</f>
        <v>639</v>
      </c>
      <c r="N27" s="25">
        <f>'Z1_1'!F20</f>
        <v>546</v>
      </c>
      <c r="O27" s="42">
        <v>934</v>
      </c>
      <c r="P27" s="42">
        <v>929</v>
      </c>
      <c r="Q27" s="21">
        <f>'Z1_1'!G20</f>
        <v>1024</v>
      </c>
      <c r="R27" s="8">
        <f>'Z1_1'!H20</f>
        <v>1015</v>
      </c>
      <c r="S27" s="42">
        <v>81</v>
      </c>
      <c r="T27" s="21">
        <f>'Z1_1'!I20</f>
        <v>0</v>
      </c>
      <c r="U27" s="42">
        <v>2</v>
      </c>
      <c r="V27" s="21">
        <f>'Z1_1'!J20</f>
        <v>0</v>
      </c>
      <c r="W27" s="9"/>
      <c r="X27" s="8">
        <f>'Z1_1'!K20</f>
        <v>0</v>
      </c>
      <c r="Y27" s="42">
        <v>2103</v>
      </c>
      <c r="Z27" s="21">
        <f>'Z1_1'!L20</f>
        <v>2193</v>
      </c>
      <c r="AA27" s="10">
        <f>AB28</f>
        <v>4.279600570613411</v>
      </c>
      <c r="AB27" s="11">
        <f>IF(Y26=0," ",(Z26/Y26*100-100))</f>
        <v>0.6828735318218975</v>
      </c>
      <c r="AC27" s="12"/>
    </row>
    <row r="28" spans="1:29" ht="15" customHeight="1">
      <c r="A28" s="7">
        <v>19</v>
      </c>
      <c r="B28" s="20" t="str">
        <f>'Z1_1'!N21</f>
        <v>Стрийський міськрайонний суд Львівської області</v>
      </c>
      <c r="C28" s="42">
        <v>887</v>
      </c>
      <c r="D28" s="42">
        <v>319</v>
      </c>
      <c r="E28" s="21">
        <f>'Z1_1'!A21</f>
        <v>836</v>
      </c>
      <c r="F28" s="25">
        <f>'Z1_1'!B21</f>
        <v>309</v>
      </c>
      <c r="G28" s="42">
        <v>266</v>
      </c>
      <c r="H28" s="42">
        <v>130</v>
      </c>
      <c r="I28" s="21">
        <f>'Z1_1'!C21</f>
        <v>361</v>
      </c>
      <c r="J28" s="25">
        <f>'Z1_1'!D21</f>
        <v>138</v>
      </c>
      <c r="K28" s="42">
        <v>3142</v>
      </c>
      <c r="L28" s="42">
        <v>2529</v>
      </c>
      <c r="M28" s="21">
        <f>'Z1_1'!E21</f>
        <v>3657</v>
      </c>
      <c r="N28" s="25">
        <f>'Z1_1'!F21</f>
        <v>2830</v>
      </c>
      <c r="O28" s="42">
        <v>2369</v>
      </c>
      <c r="P28" s="42">
        <v>2339</v>
      </c>
      <c r="Q28" s="21">
        <f>'Z1_1'!G21</f>
        <v>1922</v>
      </c>
      <c r="R28" s="8">
        <f>'Z1_1'!H21</f>
        <v>1895</v>
      </c>
      <c r="S28" s="42">
        <v>486</v>
      </c>
      <c r="T28" s="21">
        <f>'Z1_1'!I21</f>
        <v>3</v>
      </c>
      <c r="U28" s="42">
        <v>20</v>
      </c>
      <c r="V28" s="21">
        <f>'Z1_1'!J21</f>
        <v>18</v>
      </c>
      <c r="W28" s="9"/>
      <c r="X28" s="8">
        <f>'Z1_1'!K21</f>
        <v>0</v>
      </c>
      <c r="Y28" s="42">
        <v>7170</v>
      </c>
      <c r="Z28" s="21">
        <f>'Z1_1'!L21</f>
        <v>6797</v>
      </c>
      <c r="AA28" s="10">
        <f>AB29</f>
        <v>-5.202231520223151</v>
      </c>
      <c r="AB28" s="11">
        <f>IF(Y27=0," ",(Z27/Y27*100-100))</f>
        <v>4.279600570613411</v>
      </c>
      <c r="AC28" s="12"/>
    </row>
    <row r="29" spans="1:29" ht="15" customHeight="1">
      <c r="A29" s="7">
        <v>20</v>
      </c>
      <c r="B29" s="20" t="str">
        <f>'Z1_1'!N22</f>
        <v>Трускавецький міський суд Львівської області</v>
      </c>
      <c r="C29" s="42">
        <v>332</v>
      </c>
      <c r="D29" s="42">
        <v>113</v>
      </c>
      <c r="E29" s="21">
        <f>'Z1_1'!A22</f>
        <v>405</v>
      </c>
      <c r="F29" s="25">
        <f>'Z1_1'!B22</f>
        <v>115</v>
      </c>
      <c r="G29" s="42">
        <v>255</v>
      </c>
      <c r="H29" s="42">
        <v>168</v>
      </c>
      <c r="I29" s="21">
        <f>'Z1_1'!C22</f>
        <v>65</v>
      </c>
      <c r="J29" s="25">
        <f>'Z1_1'!D22</f>
        <v>49</v>
      </c>
      <c r="K29" s="42">
        <v>267</v>
      </c>
      <c r="L29" s="42">
        <v>113</v>
      </c>
      <c r="M29" s="21">
        <f>'Z1_1'!E22</f>
        <v>865</v>
      </c>
      <c r="N29" s="25">
        <f>'Z1_1'!F22</f>
        <v>606</v>
      </c>
      <c r="O29" s="42">
        <v>779</v>
      </c>
      <c r="P29" s="42">
        <v>778</v>
      </c>
      <c r="Q29" s="21">
        <f>'Z1_1'!G22</f>
        <v>742</v>
      </c>
      <c r="R29" s="8">
        <f>'Z1_1'!H22</f>
        <v>740</v>
      </c>
      <c r="S29" s="42">
        <v>377</v>
      </c>
      <c r="T29" s="21">
        <f>'Z1_1'!I22</f>
        <v>6</v>
      </c>
      <c r="U29" s="42">
        <v>4</v>
      </c>
      <c r="V29" s="21">
        <f>'Z1_1'!J22</f>
        <v>7</v>
      </c>
      <c r="W29" s="9"/>
      <c r="X29" s="8">
        <f>'Z1_1'!K22</f>
        <v>0</v>
      </c>
      <c r="Y29" s="42">
        <v>2014</v>
      </c>
      <c r="Z29" s="21">
        <f>'Z1_1'!L22</f>
        <v>2090</v>
      </c>
      <c r="AA29" s="10">
        <f>AB30</f>
        <v>3.773584905660371</v>
      </c>
      <c r="AB29" s="11">
        <f>IF(Y28=0," ",(Z28/Y28*100-100))</f>
        <v>-5.202231520223151</v>
      </c>
      <c r="AC29" s="12"/>
    </row>
    <row r="30" spans="1:29" ht="15" customHeight="1">
      <c r="A30" s="7">
        <v>21</v>
      </c>
      <c r="B30" s="20" t="str">
        <f>'Z1_1'!N23</f>
        <v>Турківський районний суд Львівської області</v>
      </c>
      <c r="C30" s="42">
        <v>251</v>
      </c>
      <c r="D30" s="42">
        <v>125</v>
      </c>
      <c r="E30" s="21">
        <f>'Z1_1'!A23</f>
        <v>362</v>
      </c>
      <c r="F30" s="25">
        <f>'Z1_1'!B23</f>
        <v>114</v>
      </c>
      <c r="G30" s="42">
        <v>55</v>
      </c>
      <c r="H30" s="42">
        <v>39</v>
      </c>
      <c r="I30" s="21">
        <f>'Z1_1'!C23</f>
        <v>46</v>
      </c>
      <c r="J30" s="25">
        <f>'Z1_1'!D23</f>
        <v>15</v>
      </c>
      <c r="K30" s="42">
        <v>520</v>
      </c>
      <c r="L30" s="42">
        <v>331</v>
      </c>
      <c r="M30" s="21">
        <f>'Z1_1'!E23</f>
        <v>495</v>
      </c>
      <c r="N30" s="25">
        <f>'Z1_1'!F23</f>
        <v>339</v>
      </c>
      <c r="O30" s="42">
        <v>628</v>
      </c>
      <c r="P30" s="42">
        <v>624</v>
      </c>
      <c r="Q30" s="21">
        <f>'Z1_1'!G23</f>
        <v>829</v>
      </c>
      <c r="R30" s="8">
        <f>'Z1_1'!H23</f>
        <v>810</v>
      </c>
      <c r="S30" s="42">
        <v>35</v>
      </c>
      <c r="T30" s="21">
        <f>'Z1_1'!I23</f>
        <v>0</v>
      </c>
      <c r="U30" s="42">
        <v>1</v>
      </c>
      <c r="V30" s="21">
        <f>'Z1_1'!J23</f>
        <v>1</v>
      </c>
      <c r="W30" s="9"/>
      <c r="X30" s="8">
        <f>'Z1_1'!K23</f>
        <v>0</v>
      </c>
      <c r="Y30" s="42">
        <v>1490</v>
      </c>
      <c r="Z30" s="21">
        <f>'Z1_1'!L23</f>
        <v>1733</v>
      </c>
      <c r="AA30" s="10">
        <f>AB31</f>
        <v>16.30872483221478</v>
      </c>
      <c r="AB30" s="11">
        <f>IF(Y29=0," ",(Z29/Y29*100-100))</f>
        <v>3.773584905660371</v>
      </c>
      <c r="AC30" s="12"/>
    </row>
    <row r="31" spans="1:29" ht="15" customHeight="1">
      <c r="A31" s="7">
        <v>22</v>
      </c>
      <c r="B31" s="20" t="str">
        <f>'Z1_1'!N24</f>
        <v>Червоноградський міський суд Львівської області</v>
      </c>
      <c r="C31" s="42">
        <v>1216</v>
      </c>
      <c r="D31" s="42">
        <v>337</v>
      </c>
      <c r="E31" s="21">
        <f>'Z1_1'!A24</f>
        <v>1530</v>
      </c>
      <c r="F31" s="25">
        <f>'Z1_1'!B24</f>
        <v>268</v>
      </c>
      <c r="G31" s="42">
        <v>231</v>
      </c>
      <c r="H31" s="42">
        <v>192</v>
      </c>
      <c r="I31" s="21">
        <f>'Z1_1'!C24</f>
        <v>179</v>
      </c>
      <c r="J31" s="25">
        <f>'Z1_1'!D24</f>
        <v>148</v>
      </c>
      <c r="K31" s="42">
        <v>2573</v>
      </c>
      <c r="L31" s="42">
        <v>1994</v>
      </c>
      <c r="M31" s="21">
        <f>'Z1_1'!E24</f>
        <v>3361</v>
      </c>
      <c r="N31" s="25">
        <f>'Z1_1'!F24</f>
        <v>2637</v>
      </c>
      <c r="O31" s="42">
        <v>1534</v>
      </c>
      <c r="P31" s="42">
        <v>1526</v>
      </c>
      <c r="Q31" s="21">
        <f>'Z1_1'!G24</f>
        <v>1279</v>
      </c>
      <c r="R31" s="8">
        <f>'Z1_1'!H24</f>
        <v>1276</v>
      </c>
      <c r="S31" s="24">
        <v>299</v>
      </c>
      <c r="T31" s="21">
        <f>'Z1_1'!I24</f>
        <v>0</v>
      </c>
      <c r="U31" s="24">
        <v>23</v>
      </c>
      <c r="V31" s="21">
        <f>'Z1_1'!J24</f>
        <v>5</v>
      </c>
      <c r="W31" s="9"/>
      <c r="X31" s="8">
        <f>'Z1_1'!K24</f>
        <v>0</v>
      </c>
      <c r="Y31" s="43">
        <v>5876</v>
      </c>
      <c r="Z31" s="21">
        <f>'Z1_1'!L24</f>
        <v>6354</v>
      </c>
      <c r="AA31" s="10">
        <f>AB32</f>
        <v>8.13478556841389</v>
      </c>
      <c r="AB31" s="11">
        <f>IF(Y30=0," ",(Z30/Y30*100-100))</f>
        <v>16.30872483221478</v>
      </c>
      <c r="AC31" s="12"/>
    </row>
    <row r="32" spans="1:29" ht="15" customHeight="1">
      <c r="A32" s="7">
        <v>23</v>
      </c>
      <c r="B32" s="20" t="str">
        <f>'Z1_1'!N25</f>
        <v>Яворівський районний суд Львівської області</v>
      </c>
      <c r="C32" s="42">
        <v>712</v>
      </c>
      <c r="D32" s="42">
        <v>259</v>
      </c>
      <c r="E32" s="21">
        <f>'Z1_1'!A25</f>
        <v>1136</v>
      </c>
      <c r="F32" s="25">
        <f>'Z1_1'!B25</f>
        <v>228</v>
      </c>
      <c r="G32" s="42">
        <v>458</v>
      </c>
      <c r="H32" s="42">
        <v>224</v>
      </c>
      <c r="I32" s="21">
        <f>'Z1_1'!C25</f>
        <v>213</v>
      </c>
      <c r="J32" s="25">
        <f>'Z1_1'!D25</f>
        <v>139</v>
      </c>
      <c r="K32" s="42">
        <v>3175</v>
      </c>
      <c r="L32" s="42">
        <v>1812</v>
      </c>
      <c r="M32" s="21">
        <f>'Z1_1'!E25</f>
        <v>2037</v>
      </c>
      <c r="N32" s="25">
        <f>'Z1_1'!F25</f>
        <v>1489</v>
      </c>
      <c r="O32" s="42">
        <v>1634</v>
      </c>
      <c r="P32" s="42">
        <v>1617</v>
      </c>
      <c r="Q32" s="21">
        <f>'Z1_1'!G25</f>
        <v>1328</v>
      </c>
      <c r="R32" s="8">
        <f>'Z1_1'!H25</f>
        <v>1314</v>
      </c>
      <c r="S32" s="24">
        <v>262</v>
      </c>
      <c r="T32" s="21">
        <f>'Z1_1'!I25</f>
        <v>0</v>
      </c>
      <c r="U32" s="24">
        <v>3</v>
      </c>
      <c r="V32" s="21">
        <f>'Z1_1'!J25</f>
        <v>2</v>
      </c>
      <c r="W32" s="9"/>
      <c r="X32" s="8">
        <f>'Z1_1'!K25</f>
        <v>0</v>
      </c>
      <c r="Y32" s="43">
        <v>6244</v>
      </c>
      <c r="Z32" s="21">
        <f>'Z1_1'!L25</f>
        <v>4716</v>
      </c>
      <c r="AA32" s="10">
        <f>AB33</f>
        <v>-24.471492632927607</v>
      </c>
      <c r="AB32" s="11">
        <f>IF(Y31=0," ",(Z31/Y31*100-100))</f>
        <v>8.13478556841389</v>
      </c>
      <c r="AC32" s="12"/>
    </row>
    <row r="33" spans="1:29" ht="15" customHeight="1">
      <c r="A33" s="7">
        <v>24</v>
      </c>
      <c r="B33" s="20" t="str">
        <f>'Z1_1'!N26</f>
        <v>Галицький районний суд м.Львова</v>
      </c>
      <c r="C33" s="42">
        <v>3478</v>
      </c>
      <c r="D33" s="42">
        <v>332</v>
      </c>
      <c r="E33" s="21">
        <f>'Z1_1'!A26</f>
        <v>7001</v>
      </c>
      <c r="F33" s="25">
        <f>'Z1_1'!B26</f>
        <v>386</v>
      </c>
      <c r="G33" s="42">
        <v>440</v>
      </c>
      <c r="H33" s="42">
        <v>323</v>
      </c>
      <c r="I33" s="21">
        <f>'Z1_1'!C26</f>
        <v>521</v>
      </c>
      <c r="J33" s="25">
        <f>'Z1_1'!D26</f>
        <v>320</v>
      </c>
      <c r="K33" s="42">
        <v>4021</v>
      </c>
      <c r="L33" s="42">
        <v>2484</v>
      </c>
      <c r="M33" s="21">
        <f>'Z1_1'!E26</f>
        <v>4086</v>
      </c>
      <c r="N33" s="25">
        <f>'Z1_1'!F26</f>
        <v>2342</v>
      </c>
      <c r="O33" s="42">
        <v>3665</v>
      </c>
      <c r="P33" s="42">
        <v>3648</v>
      </c>
      <c r="Q33" s="21">
        <f>'Z1_1'!G26</f>
        <v>4230</v>
      </c>
      <c r="R33" s="8">
        <f>'Z1_1'!H26</f>
        <v>4139</v>
      </c>
      <c r="S33" s="24">
        <v>39</v>
      </c>
      <c r="T33" s="21">
        <f>'Z1_1'!I26</f>
        <v>6</v>
      </c>
      <c r="U33" s="24">
        <v>19</v>
      </c>
      <c r="V33" s="21">
        <f>'Z1_1'!J26</f>
        <v>14</v>
      </c>
      <c r="W33" s="9"/>
      <c r="X33" s="8">
        <f>'Z1_1'!K26</f>
        <v>0</v>
      </c>
      <c r="Y33" s="43">
        <v>11662</v>
      </c>
      <c r="Z33" s="21">
        <f>'Z1_1'!L26</f>
        <v>15858</v>
      </c>
      <c r="AA33" s="10">
        <f>AB34</f>
        <v>35.98010632824557</v>
      </c>
      <c r="AB33" s="11">
        <f>IF(Y32=0," ",(Z32/Y32*100-100))</f>
        <v>-24.471492632927607</v>
      </c>
      <c r="AC33" s="12"/>
    </row>
    <row r="34" spans="1:29" ht="15" customHeight="1">
      <c r="A34" s="7">
        <v>25</v>
      </c>
      <c r="B34" s="20" t="str">
        <f>'Z1_1'!N27</f>
        <v>Залізничний районний суд м.Львова</v>
      </c>
      <c r="C34" s="42">
        <v>1351</v>
      </c>
      <c r="D34" s="42">
        <v>412</v>
      </c>
      <c r="E34" s="21">
        <f>'Z1_1'!A27</f>
        <v>1860</v>
      </c>
      <c r="F34" s="25">
        <f>'Z1_1'!B27</f>
        <v>403</v>
      </c>
      <c r="G34" s="42">
        <v>479</v>
      </c>
      <c r="H34" s="42">
        <v>410</v>
      </c>
      <c r="I34" s="21">
        <f>'Z1_1'!C27</f>
        <v>264</v>
      </c>
      <c r="J34" s="25">
        <f>'Z1_1'!D27</f>
        <v>158</v>
      </c>
      <c r="K34" s="42">
        <v>6158</v>
      </c>
      <c r="L34" s="42">
        <v>4821</v>
      </c>
      <c r="M34" s="21">
        <f>'Z1_1'!E27</f>
        <v>5259</v>
      </c>
      <c r="N34" s="25">
        <f>'Z1_1'!F27</f>
        <v>3593</v>
      </c>
      <c r="O34" s="42">
        <v>2498</v>
      </c>
      <c r="P34" s="42">
        <v>2494</v>
      </c>
      <c r="Q34" s="21">
        <f>'Z1_1'!G27</f>
        <v>2573</v>
      </c>
      <c r="R34" s="8">
        <f>'Z1_1'!H27</f>
        <v>2569</v>
      </c>
      <c r="S34" s="24">
        <v>122</v>
      </c>
      <c r="T34" s="21">
        <f>'Z1_1'!I27</f>
        <v>0</v>
      </c>
      <c r="U34" s="24">
        <v>11</v>
      </c>
      <c r="V34" s="21">
        <f>'Z1_1'!J27</f>
        <v>13</v>
      </c>
      <c r="W34" s="9"/>
      <c r="X34" s="8">
        <f>'Z1_1'!K27</f>
        <v>0</v>
      </c>
      <c r="Y34" s="43">
        <v>10619</v>
      </c>
      <c r="Z34" s="21">
        <f>'Z1_1'!L27</f>
        <v>9969</v>
      </c>
      <c r="AA34" s="10">
        <f>AB35</f>
        <v>-6.121103682079294</v>
      </c>
      <c r="AB34" s="11">
        <f>IF(Y33=0," ",(Z33/Y33*100-100))</f>
        <v>35.98010632824557</v>
      </c>
      <c r="AC34" s="12"/>
    </row>
    <row r="35" spans="1:29" ht="15" customHeight="1">
      <c r="A35" s="7">
        <v>26</v>
      </c>
      <c r="B35" s="20" t="str">
        <f>'Z1_1'!N28</f>
        <v>Личаківський районний суд м.Львова</v>
      </c>
      <c r="C35" s="42">
        <v>1419</v>
      </c>
      <c r="D35" s="42">
        <v>395</v>
      </c>
      <c r="E35" s="21">
        <f>'Z1_1'!A28</f>
        <v>1414</v>
      </c>
      <c r="F35" s="25">
        <f>'Z1_1'!B28</f>
        <v>280</v>
      </c>
      <c r="G35" s="42">
        <v>333</v>
      </c>
      <c r="H35" s="42">
        <v>328</v>
      </c>
      <c r="I35" s="21">
        <f>'Z1_1'!C28</f>
        <v>233</v>
      </c>
      <c r="J35" s="25">
        <f>'Z1_1'!D28</f>
        <v>174</v>
      </c>
      <c r="K35" s="42">
        <v>3124</v>
      </c>
      <c r="L35" s="42">
        <v>2618</v>
      </c>
      <c r="M35" s="21">
        <f>'Z1_1'!E28</f>
        <v>3243</v>
      </c>
      <c r="N35" s="25">
        <f>'Z1_1'!F28</f>
        <v>2339</v>
      </c>
      <c r="O35" s="42">
        <v>2107</v>
      </c>
      <c r="P35" s="42">
        <v>2104</v>
      </c>
      <c r="Q35" s="21">
        <f>'Z1_1'!G28</f>
        <v>1696</v>
      </c>
      <c r="R35" s="8">
        <f>'Z1_1'!H28</f>
        <v>1693</v>
      </c>
      <c r="S35" s="24">
        <v>201</v>
      </c>
      <c r="T35" s="21">
        <f>'Z1_1'!I28</f>
        <v>0</v>
      </c>
      <c r="U35" s="24">
        <v>25</v>
      </c>
      <c r="V35" s="21">
        <f>'Z1_1'!J28</f>
        <v>10</v>
      </c>
      <c r="W35" s="9"/>
      <c r="X35" s="8">
        <f>'Z1_1'!K28</f>
        <v>0</v>
      </c>
      <c r="Y35" s="43">
        <v>7209</v>
      </c>
      <c r="Z35" s="21">
        <f>'Z1_1'!L28</f>
        <v>6596</v>
      </c>
      <c r="AA35" s="10">
        <f>AB36</f>
        <v>-8.503259814121236</v>
      </c>
      <c r="AB35" s="11">
        <f>IF(Y34=0," ",(Z34/Y34*100-100))</f>
        <v>-6.121103682079294</v>
      </c>
      <c r="AC35" s="12"/>
    </row>
    <row r="36" spans="1:29" ht="15" customHeight="1">
      <c r="A36" s="7">
        <v>27</v>
      </c>
      <c r="B36" s="40" t="s">
        <v>70</v>
      </c>
      <c r="C36" s="42">
        <v>2988</v>
      </c>
      <c r="D36" s="42">
        <v>322</v>
      </c>
      <c r="E36" s="21">
        <v>3355</v>
      </c>
      <c r="F36" s="25">
        <v>298</v>
      </c>
      <c r="G36" s="42">
        <v>477</v>
      </c>
      <c r="H36" s="42">
        <v>410</v>
      </c>
      <c r="I36" s="21">
        <v>502</v>
      </c>
      <c r="J36" s="25">
        <v>298</v>
      </c>
      <c r="K36" s="42">
        <v>5461</v>
      </c>
      <c r="L36" s="42">
        <v>4444</v>
      </c>
      <c r="M36" s="21">
        <v>6485</v>
      </c>
      <c r="N36" s="25">
        <v>5049</v>
      </c>
      <c r="O36" s="42">
        <v>3306</v>
      </c>
      <c r="P36" s="42">
        <v>3303</v>
      </c>
      <c r="Q36" s="21">
        <v>2565</v>
      </c>
      <c r="R36" s="8">
        <v>2565</v>
      </c>
      <c r="S36" s="24">
        <v>350</v>
      </c>
      <c r="T36" s="21">
        <v>1</v>
      </c>
      <c r="U36" s="24">
        <v>19</v>
      </c>
      <c r="V36" s="21">
        <v>24</v>
      </c>
      <c r="W36" s="9"/>
      <c r="X36" s="8"/>
      <c r="Y36" s="43">
        <v>12601</v>
      </c>
      <c r="Z36" s="21">
        <v>12932</v>
      </c>
      <c r="AA36" s="10">
        <v>2.63</v>
      </c>
      <c r="AB36" s="11">
        <f>IF(Y35=0," ",(Z35/Y35*100-100))</f>
        <v>-8.503259814121236</v>
      </c>
      <c r="AC36" s="12"/>
    </row>
    <row r="37" spans="1:29" ht="15" customHeight="1">
      <c r="A37" s="7">
        <v>28</v>
      </c>
      <c r="B37" s="20" t="str">
        <f>'Z1_1'!N29</f>
        <v>Франківський районний суд м.Львова</v>
      </c>
      <c r="C37" s="42">
        <v>1661</v>
      </c>
      <c r="D37" s="42">
        <v>505</v>
      </c>
      <c r="E37" s="21">
        <f>'Z1_1'!A29</f>
        <v>1804</v>
      </c>
      <c r="F37" s="25">
        <f>'Z1_1'!B29</f>
        <v>368</v>
      </c>
      <c r="G37" s="42">
        <v>297</v>
      </c>
      <c r="H37" s="42">
        <v>704</v>
      </c>
      <c r="I37" s="21">
        <f>'Z1_1'!C29</f>
        <v>382</v>
      </c>
      <c r="J37" s="25">
        <f>'Z1_1'!D29</f>
        <v>303</v>
      </c>
      <c r="K37" s="42">
        <v>5209</v>
      </c>
      <c r="L37" s="42">
        <v>4223</v>
      </c>
      <c r="M37" s="21">
        <f>'Z1_1'!E29</f>
        <v>5391</v>
      </c>
      <c r="N37" s="25">
        <f>'Z1_1'!F29</f>
        <v>3841</v>
      </c>
      <c r="O37" s="42">
        <v>3549</v>
      </c>
      <c r="P37" s="42">
        <v>3546</v>
      </c>
      <c r="Q37" s="21">
        <f>'Z1_1'!G29</f>
        <v>4362</v>
      </c>
      <c r="R37" s="8">
        <f>'Z1_1'!H29</f>
        <v>4362</v>
      </c>
      <c r="S37" s="24">
        <v>61</v>
      </c>
      <c r="T37" s="21">
        <f>'Z1_1'!I29</f>
        <v>2</v>
      </c>
      <c r="U37" s="24">
        <v>13</v>
      </c>
      <c r="V37" s="21">
        <f>'Z1_1'!J29</f>
        <v>25</v>
      </c>
      <c r="W37" s="9"/>
      <c r="X37" s="8">
        <f>'Z1_1'!K29</f>
        <v>0</v>
      </c>
      <c r="Y37" s="43">
        <v>10790</v>
      </c>
      <c r="Z37" s="21">
        <f>'Z1_1'!L29</f>
        <v>11966</v>
      </c>
      <c r="AA37" s="10">
        <f>AB38</f>
        <v>10.898980537534754</v>
      </c>
      <c r="AB37" s="11"/>
      <c r="AC37" s="12"/>
    </row>
    <row r="38" spans="1:29" ht="15" customHeight="1">
      <c r="A38" s="7">
        <v>29</v>
      </c>
      <c r="B38" s="20" t="str">
        <f>'Z1_1'!N30</f>
        <v>Шевченківський районний суд м.Львова</v>
      </c>
      <c r="C38" s="42">
        <v>2376</v>
      </c>
      <c r="D38" s="42">
        <v>362</v>
      </c>
      <c r="E38" s="21">
        <f>'Z1_1'!A30</f>
        <v>2453</v>
      </c>
      <c r="F38" s="25">
        <f>'Z1_1'!B30</f>
        <v>336</v>
      </c>
      <c r="G38" s="42">
        <v>499</v>
      </c>
      <c r="H38" s="42">
        <v>398</v>
      </c>
      <c r="I38" s="21">
        <f>'Z1_1'!C30</f>
        <v>344</v>
      </c>
      <c r="J38" s="25">
        <f>'Z1_1'!D30</f>
        <v>258</v>
      </c>
      <c r="K38" s="42">
        <v>4562</v>
      </c>
      <c r="L38" s="42">
        <v>3551</v>
      </c>
      <c r="M38" s="21">
        <f>'Z1_1'!E30</f>
        <v>4885</v>
      </c>
      <c r="N38" s="25">
        <f>'Z1_1'!F30</f>
        <v>3684</v>
      </c>
      <c r="O38" s="42">
        <v>2578</v>
      </c>
      <c r="P38" s="42">
        <v>2578</v>
      </c>
      <c r="Q38" s="21">
        <f>'Z1_1'!G30</f>
        <v>2256</v>
      </c>
      <c r="R38" s="8">
        <f>'Z1_1'!H30</f>
        <v>2256</v>
      </c>
      <c r="S38" s="24">
        <v>245</v>
      </c>
      <c r="T38" s="21">
        <f>'Z1_1'!I30</f>
        <v>4</v>
      </c>
      <c r="U38" s="24">
        <v>38</v>
      </c>
      <c r="V38" s="21">
        <f>'Z1_1'!J30</f>
        <v>37</v>
      </c>
      <c r="W38" s="9"/>
      <c r="X38" s="8">
        <f>'Z1_1'!K30</f>
        <v>0</v>
      </c>
      <c r="Y38" s="43">
        <v>10298</v>
      </c>
      <c r="Z38" s="21">
        <f>'Z1_1'!L30</f>
        <v>9979</v>
      </c>
      <c r="AA38" s="10">
        <f>AB39</f>
        <v>-3.0976888716255644</v>
      </c>
      <c r="AB38" s="11">
        <f>IF(Y37=0," ",(Z37/Y37*100-100))</f>
        <v>10.898980537534754</v>
      </c>
      <c r="AC38" s="12"/>
    </row>
    <row r="39" spans="1:29" ht="15" customHeight="1">
      <c r="A39" s="13"/>
      <c r="B39" s="17" t="s">
        <v>18</v>
      </c>
      <c r="C39" s="23">
        <f>SUM(C10:C38)</f>
        <v>26207</v>
      </c>
      <c r="D39" s="23">
        <f>SUM(D10:D38)</f>
        <v>6799</v>
      </c>
      <c r="E39" s="14">
        <f>SUM(E10:E38)</f>
        <v>34229</v>
      </c>
      <c r="F39" s="14">
        <f>SUM(F10:F38)</f>
        <v>6159</v>
      </c>
      <c r="G39" s="23">
        <f>SUM(G10:G38)</f>
        <v>7875</v>
      </c>
      <c r="H39" s="23">
        <f>SUM(H10:H38)</f>
        <v>6983</v>
      </c>
      <c r="I39" s="14">
        <f>SUM(I10:I38)</f>
        <v>5423</v>
      </c>
      <c r="J39" s="26">
        <f>SUM(J10:J38)</f>
        <v>3610</v>
      </c>
      <c r="K39" s="14">
        <f>SUM(K10:K38)</f>
        <v>60709</v>
      </c>
      <c r="L39" s="14">
        <f>SUM(L10:L38)</f>
        <v>46724</v>
      </c>
      <c r="M39" s="27">
        <f>SUM(M10:M38)</f>
        <v>64244</v>
      </c>
      <c r="N39" s="26">
        <f>SUM(N10:N38)</f>
        <v>47238</v>
      </c>
      <c r="O39" s="14">
        <f>SUM(O10:O38)</f>
        <v>43981</v>
      </c>
      <c r="P39" s="14">
        <f>SUM(P10:P38)</f>
        <v>43580</v>
      </c>
      <c r="Q39" s="27">
        <f>SUM(Q10:Q38)</f>
        <v>41580</v>
      </c>
      <c r="R39" s="14">
        <f>SUM(R10:R38)</f>
        <v>41280</v>
      </c>
      <c r="S39" s="14">
        <f>SUM(S10:S38)</f>
        <v>3749</v>
      </c>
      <c r="T39" s="27">
        <f>SUM(T10:T38)</f>
        <v>26</v>
      </c>
      <c r="U39" s="14">
        <f>SUM(U10:U38)</f>
        <v>319</v>
      </c>
      <c r="V39" s="27">
        <f>SUM(V10:V38)</f>
        <v>225</v>
      </c>
      <c r="W39" s="14">
        <f>SUM(W10:W38)</f>
        <v>0</v>
      </c>
      <c r="X39" s="14">
        <f>SUM(X10:X38)</f>
        <v>0</v>
      </c>
      <c r="Y39" s="14">
        <f>SUM(Y10:Y38)</f>
        <v>142840</v>
      </c>
      <c r="Z39" s="27">
        <f>SUM(Z10:Z38)</f>
        <v>145727</v>
      </c>
      <c r="AA39" s="10">
        <f>AB40</f>
        <v>2.0211425371044527</v>
      </c>
      <c r="AB39" s="11">
        <f>IF(Y38=0," ",(Z38/Y38*100-100))</f>
        <v>-3.0976888716255644</v>
      </c>
      <c r="AC39" s="12"/>
    </row>
    <row r="40" spans="28:29" ht="15" customHeight="1">
      <c r="AB40" s="11">
        <f>IF(Y39=0," ",(Z39/Y39*100-100))</f>
        <v>2.0211425371044527</v>
      </c>
      <c r="AC40" s="12"/>
    </row>
    <row r="41" spans="28:29" ht="15" customHeight="1">
      <c r="AB41" s="12"/>
      <c r="AC41" s="12"/>
    </row>
    <row r="42" spans="28:29" ht="15" customHeight="1">
      <c r="AB42" s="12"/>
      <c r="AC42" s="12"/>
    </row>
    <row r="43" spans="28:29" ht="15" customHeight="1">
      <c r="AB43" s="12"/>
      <c r="AC43" s="12"/>
    </row>
    <row r="44" spans="28:29" ht="15" customHeight="1">
      <c r="AB44" s="12"/>
      <c r="AC44" s="12"/>
    </row>
    <row r="45" spans="28:29" ht="15" customHeight="1">
      <c r="AB45" s="12"/>
      <c r="AC45" s="12"/>
    </row>
  </sheetData>
  <mergeCells count="29"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S8"/>
    <mergeCell ref="T7:T8"/>
    <mergeCell ref="U7:U8"/>
    <mergeCell ref="V7:V8"/>
    <mergeCell ref="AA7:AA8"/>
    <mergeCell ref="W7:W8"/>
    <mergeCell ref="X7:X8"/>
    <mergeCell ref="Y7:Y8"/>
    <mergeCell ref="Z7:Z8"/>
  </mergeCells>
  <conditionalFormatting sqref="B1:B65536">
    <cfRule type="cellIs" priority="1" dxfId="0" operator="equal" stopIfTrue="1">
      <formula>0</formula>
    </cfRule>
  </conditionalFormatting>
  <conditionalFormatting sqref="AA17:AA39 AA10:AA15">
    <cfRule type="cellIs" priority="2" dxfId="1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2" sqref="A2:B18"/>
    </sheetView>
  </sheetViews>
  <sheetFormatPr defaultColWidth="9.00390625" defaultRowHeight="12.75"/>
  <sheetData>
    <row r="1" spans="1:17" ht="12.75">
      <c r="A1" s="15" t="s">
        <v>22</v>
      </c>
      <c r="B1" s="15" t="s">
        <v>23</v>
      </c>
      <c r="C1" s="15" t="s">
        <v>24</v>
      </c>
      <c r="D1" s="15" t="s">
        <v>25</v>
      </c>
      <c r="E1" s="15" t="s">
        <v>26</v>
      </c>
      <c r="F1" s="15" t="s">
        <v>27</v>
      </c>
      <c r="G1" s="15" t="s">
        <v>28</v>
      </c>
      <c r="H1" s="15" t="s">
        <v>29</v>
      </c>
      <c r="I1" s="15" t="s">
        <v>30</v>
      </c>
      <c r="J1" s="15" t="s">
        <v>31</v>
      </c>
      <c r="K1" s="15" t="s">
        <v>32</v>
      </c>
      <c r="L1" s="15" t="s">
        <v>33</v>
      </c>
      <c r="M1" s="15" t="s">
        <v>34</v>
      </c>
      <c r="N1" s="15" t="s">
        <v>35</v>
      </c>
      <c r="O1" s="15" t="s">
        <v>36</v>
      </c>
      <c r="P1" s="15" t="s">
        <v>37</v>
      </c>
      <c r="Q1" s="15" t="s">
        <v>38</v>
      </c>
    </row>
    <row r="2" spans="1:17" ht="12.75">
      <c r="A2" s="15">
        <v>362</v>
      </c>
      <c r="B2" s="15">
        <v>115</v>
      </c>
      <c r="C2" s="15">
        <v>73</v>
      </c>
      <c r="D2" s="15">
        <v>43</v>
      </c>
      <c r="E2" s="15">
        <v>1023</v>
      </c>
      <c r="F2" s="15">
        <v>761</v>
      </c>
      <c r="G2" s="15">
        <v>604</v>
      </c>
      <c r="H2" s="15">
        <v>602</v>
      </c>
      <c r="I2" s="15">
        <v>0</v>
      </c>
      <c r="J2" s="15">
        <v>2</v>
      </c>
      <c r="K2" s="15">
        <v>0</v>
      </c>
      <c r="L2" s="15">
        <v>2064</v>
      </c>
      <c r="M2" s="15" t="s">
        <v>39</v>
      </c>
      <c r="N2" s="19" t="s">
        <v>40</v>
      </c>
      <c r="O2" s="15">
        <v>4</v>
      </c>
      <c r="P2" s="15" t="s">
        <v>39</v>
      </c>
      <c r="Q2" s="15" t="s">
        <v>39</v>
      </c>
    </row>
    <row r="3" spans="1:17" ht="12.75">
      <c r="A3" s="15">
        <v>591</v>
      </c>
      <c r="B3" s="15">
        <v>197</v>
      </c>
      <c r="C3" s="15">
        <v>111</v>
      </c>
      <c r="D3" s="15">
        <v>74</v>
      </c>
      <c r="E3" s="15">
        <v>1059</v>
      </c>
      <c r="F3" s="15">
        <v>837</v>
      </c>
      <c r="G3" s="15">
        <v>700</v>
      </c>
      <c r="H3" s="15">
        <v>683</v>
      </c>
      <c r="I3" s="15">
        <v>0</v>
      </c>
      <c r="J3" s="15">
        <v>0</v>
      </c>
      <c r="K3" s="15">
        <v>0</v>
      </c>
      <c r="L3" s="15">
        <v>2461</v>
      </c>
      <c r="M3" s="15" t="s">
        <v>41</v>
      </c>
      <c r="N3" s="19" t="s">
        <v>42</v>
      </c>
      <c r="O3" s="15">
        <v>4</v>
      </c>
      <c r="P3" s="15" t="s">
        <v>41</v>
      </c>
      <c r="Q3" s="15" t="s">
        <v>41</v>
      </c>
    </row>
    <row r="4" spans="1:17" ht="12.75">
      <c r="A4" s="15">
        <v>539</v>
      </c>
      <c r="B4" s="15">
        <v>153</v>
      </c>
      <c r="C4" s="15">
        <v>79</v>
      </c>
      <c r="D4" s="15">
        <v>79</v>
      </c>
      <c r="E4" s="15">
        <v>909</v>
      </c>
      <c r="F4" s="15">
        <v>735</v>
      </c>
      <c r="G4" s="15">
        <v>811</v>
      </c>
      <c r="H4" s="15">
        <v>798</v>
      </c>
      <c r="I4" s="15">
        <v>0</v>
      </c>
      <c r="J4" s="15">
        <v>2</v>
      </c>
      <c r="K4" s="15">
        <v>0</v>
      </c>
      <c r="L4" s="15">
        <v>2340</v>
      </c>
      <c r="M4" s="15" t="s">
        <v>43</v>
      </c>
      <c r="N4" s="19" t="s">
        <v>44</v>
      </c>
      <c r="O4" s="15">
        <v>4</v>
      </c>
      <c r="P4" s="15" t="s">
        <v>43</v>
      </c>
      <c r="Q4" s="15" t="s">
        <v>43</v>
      </c>
    </row>
    <row r="5" spans="1:17" ht="12.75">
      <c r="A5" s="15">
        <v>380</v>
      </c>
      <c r="B5" s="15">
        <v>129</v>
      </c>
      <c r="C5" s="15">
        <v>49</v>
      </c>
      <c r="D5" s="15">
        <v>36</v>
      </c>
      <c r="E5" s="15">
        <v>1022</v>
      </c>
      <c r="F5" s="15">
        <v>804</v>
      </c>
      <c r="G5" s="15">
        <v>870</v>
      </c>
      <c r="H5" s="15">
        <v>857</v>
      </c>
      <c r="I5" s="15">
        <v>1</v>
      </c>
      <c r="J5" s="15">
        <v>4</v>
      </c>
      <c r="K5" s="15">
        <v>0</v>
      </c>
      <c r="L5" s="15">
        <v>2326</v>
      </c>
      <c r="M5" s="15" t="s">
        <v>45</v>
      </c>
      <c r="N5" s="19" t="s">
        <v>46</v>
      </c>
      <c r="O5" s="15">
        <v>5</v>
      </c>
      <c r="P5" s="15" t="s">
        <v>45</v>
      </c>
      <c r="Q5" s="15" t="s">
        <v>45</v>
      </c>
    </row>
    <row r="6" spans="1:17" ht="12.75">
      <c r="A6" s="15">
        <v>2110</v>
      </c>
      <c r="B6" s="15">
        <v>355</v>
      </c>
      <c r="C6" s="15">
        <v>422</v>
      </c>
      <c r="D6" s="15">
        <v>279</v>
      </c>
      <c r="E6" s="15">
        <v>3926</v>
      </c>
      <c r="F6" s="15">
        <v>3004</v>
      </c>
      <c r="G6" s="15">
        <v>1989</v>
      </c>
      <c r="H6" s="15">
        <v>1986</v>
      </c>
      <c r="I6" s="15">
        <v>2</v>
      </c>
      <c r="J6" s="15">
        <v>10</v>
      </c>
      <c r="K6" s="15">
        <v>0</v>
      </c>
      <c r="L6" s="15">
        <v>8459</v>
      </c>
      <c r="M6" s="15" t="s">
        <v>47</v>
      </c>
      <c r="N6" s="19" t="s">
        <v>48</v>
      </c>
      <c r="O6" s="15">
        <v>12</v>
      </c>
      <c r="P6" s="15" t="s">
        <v>47</v>
      </c>
      <c r="Q6" s="15" t="s">
        <v>47</v>
      </c>
    </row>
    <row r="7" spans="1:17" ht="12.75">
      <c r="A7" s="15">
        <v>2110</v>
      </c>
      <c r="B7" s="15">
        <v>355</v>
      </c>
      <c r="C7" s="15">
        <v>422</v>
      </c>
      <c r="D7" s="15">
        <v>279</v>
      </c>
      <c r="E7" s="15">
        <v>3926</v>
      </c>
      <c r="F7" s="15">
        <v>3004</v>
      </c>
      <c r="G7" s="15">
        <v>1989</v>
      </c>
      <c r="H7" s="15">
        <v>1986</v>
      </c>
      <c r="I7" s="15">
        <v>2</v>
      </c>
      <c r="J7" s="15">
        <v>10</v>
      </c>
      <c r="K7" s="15">
        <v>0</v>
      </c>
      <c r="L7" s="15">
        <v>8459</v>
      </c>
      <c r="M7" s="15" t="s">
        <v>49</v>
      </c>
      <c r="N7" s="19" t="s">
        <v>50</v>
      </c>
      <c r="O7" s="15">
        <v>12</v>
      </c>
      <c r="P7" s="15" t="s">
        <v>47</v>
      </c>
      <c r="Q7" s="15" t="s">
        <v>49</v>
      </c>
    </row>
    <row r="8" spans="1:17" ht="12.75">
      <c r="A8" s="15">
        <v>629</v>
      </c>
      <c r="B8" s="15">
        <v>180</v>
      </c>
      <c r="C8" s="15">
        <v>108</v>
      </c>
      <c r="D8" s="15">
        <v>71</v>
      </c>
      <c r="E8" s="15">
        <v>1112</v>
      </c>
      <c r="F8" s="15">
        <v>937</v>
      </c>
      <c r="G8" s="15">
        <v>599</v>
      </c>
      <c r="H8" s="15">
        <v>597</v>
      </c>
      <c r="I8" s="15">
        <v>0</v>
      </c>
      <c r="J8" s="15">
        <v>1</v>
      </c>
      <c r="K8" s="15">
        <v>0</v>
      </c>
      <c r="L8" s="15">
        <v>2449</v>
      </c>
      <c r="M8" s="15" t="s">
        <v>51</v>
      </c>
      <c r="N8" s="19" t="s">
        <v>52</v>
      </c>
      <c r="O8" s="15">
        <v>4</v>
      </c>
      <c r="P8" s="15" t="s">
        <v>49</v>
      </c>
      <c r="Q8" s="15" t="s">
        <v>51</v>
      </c>
    </row>
    <row r="9" spans="1:17" ht="12.75">
      <c r="A9" s="15">
        <v>467</v>
      </c>
      <c r="B9" s="15">
        <v>142</v>
      </c>
      <c r="C9" s="15">
        <v>318</v>
      </c>
      <c r="D9" s="15">
        <v>41</v>
      </c>
      <c r="E9" s="15">
        <v>1195</v>
      </c>
      <c r="F9" s="15">
        <v>830</v>
      </c>
      <c r="G9" s="15">
        <v>730</v>
      </c>
      <c r="H9" s="15">
        <v>716</v>
      </c>
      <c r="I9" s="15">
        <v>0</v>
      </c>
      <c r="J9" s="15">
        <v>1</v>
      </c>
      <c r="K9" s="15">
        <v>0</v>
      </c>
      <c r="L9" s="15">
        <v>2711</v>
      </c>
      <c r="M9" s="15" t="s">
        <v>53</v>
      </c>
      <c r="N9" s="19" t="s">
        <v>54</v>
      </c>
      <c r="O9" s="15">
        <v>4</v>
      </c>
      <c r="P9" s="15" t="s">
        <v>53</v>
      </c>
      <c r="Q9" s="15" t="s">
        <v>53</v>
      </c>
    </row>
    <row r="10" spans="1:17" ht="12.75">
      <c r="A10" s="15">
        <v>507</v>
      </c>
      <c r="B10" s="15">
        <v>148</v>
      </c>
      <c r="C10" s="15">
        <v>72</v>
      </c>
      <c r="D10" s="15">
        <v>113</v>
      </c>
      <c r="E10" s="15">
        <v>1327</v>
      </c>
      <c r="F10" s="15">
        <v>1012</v>
      </c>
      <c r="G10" s="15">
        <v>949</v>
      </c>
      <c r="H10" s="15">
        <v>948</v>
      </c>
      <c r="I10" s="15">
        <v>0</v>
      </c>
      <c r="J10" s="15">
        <v>1</v>
      </c>
      <c r="K10" s="15">
        <v>0</v>
      </c>
      <c r="L10" s="15">
        <v>2856</v>
      </c>
      <c r="M10" s="15" t="s">
        <v>55</v>
      </c>
      <c r="N10" s="19" t="s">
        <v>56</v>
      </c>
      <c r="O10" s="15">
        <v>4</v>
      </c>
      <c r="P10" s="15" t="s">
        <v>55</v>
      </c>
      <c r="Q10" s="15" t="s">
        <v>55</v>
      </c>
    </row>
    <row r="11" spans="1:17" ht="12.75">
      <c r="A11" s="15">
        <v>1238</v>
      </c>
      <c r="B11" s="15">
        <v>164</v>
      </c>
      <c r="C11" s="15">
        <v>102</v>
      </c>
      <c r="D11" s="15">
        <v>63</v>
      </c>
      <c r="E11" s="15">
        <v>1848</v>
      </c>
      <c r="F11" s="15">
        <v>1242</v>
      </c>
      <c r="G11" s="15">
        <v>1116</v>
      </c>
      <c r="H11" s="15">
        <v>1111</v>
      </c>
      <c r="I11" s="15">
        <v>0</v>
      </c>
      <c r="J11" s="15">
        <v>12</v>
      </c>
      <c r="K11" s="15">
        <v>0</v>
      </c>
      <c r="L11" s="15">
        <v>4316</v>
      </c>
      <c r="M11" s="15" t="s">
        <v>57</v>
      </c>
      <c r="N11" s="19" t="s">
        <v>58</v>
      </c>
      <c r="O11" s="15">
        <v>6</v>
      </c>
      <c r="P11" s="15" t="s">
        <v>57</v>
      </c>
      <c r="Q11" s="15" t="s">
        <v>57</v>
      </c>
    </row>
    <row r="12" spans="1:17" ht="12.75">
      <c r="A12" s="15">
        <v>529</v>
      </c>
      <c r="B12" s="15">
        <v>146</v>
      </c>
      <c r="C12" s="15">
        <v>149</v>
      </c>
      <c r="D12" s="15">
        <v>66</v>
      </c>
      <c r="E12" s="15">
        <v>848</v>
      </c>
      <c r="F12" s="15">
        <v>570</v>
      </c>
      <c r="G12" s="15">
        <v>685</v>
      </c>
      <c r="H12" s="15">
        <v>672</v>
      </c>
      <c r="I12" s="15">
        <v>0</v>
      </c>
      <c r="J12" s="15">
        <v>0</v>
      </c>
      <c r="K12" s="15">
        <v>0</v>
      </c>
      <c r="L12" s="15">
        <v>2211</v>
      </c>
      <c r="M12" s="15" t="s">
        <v>59</v>
      </c>
      <c r="N12" s="19" t="s">
        <v>60</v>
      </c>
      <c r="O12" s="15">
        <v>5</v>
      </c>
      <c r="P12" s="15" t="s">
        <v>59</v>
      </c>
      <c r="Q12" s="15" t="s">
        <v>59</v>
      </c>
    </row>
    <row r="13" spans="1:17" ht="12.75">
      <c r="A13" s="15">
        <v>407</v>
      </c>
      <c r="B13" s="15">
        <v>112</v>
      </c>
      <c r="C13" s="15">
        <v>32</v>
      </c>
      <c r="D13" s="15">
        <v>217</v>
      </c>
      <c r="E13" s="15">
        <v>636</v>
      </c>
      <c r="F13" s="15">
        <v>553</v>
      </c>
      <c r="G13" s="15">
        <v>682</v>
      </c>
      <c r="H13" s="15">
        <v>679</v>
      </c>
      <c r="I13" s="15">
        <v>0</v>
      </c>
      <c r="J13" s="15">
        <v>3</v>
      </c>
      <c r="K13" s="15">
        <v>0</v>
      </c>
      <c r="L13" s="15">
        <v>1760</v>
      </c>
      <c r="M13" s="15" t="s">
        <v>61</v>
      </c>
      <c r="N13" s="19" t="s">
        <v>62</v>
      </c>
      <c r="O13" s="15">
        <v>3</v>
      </c>
      <c r="P13" s="15" t="s">
        <v>61</v>
      </c>
      <c r="Q13" s="15" t="s">
        <v>61</v>
      </c>
    </row>
    <row r="14" spans="1:17" ht="12.75">
      <c r="A14" s="15">
        <v>611</v>
      </c>
      <c r="B14" s="15">
        <v>160</v>
      </c>
      <c r="C14" s="15">
        <v>172</v>
      </c>
      <c r="D14" s="15">
        <v>129</v>
      </c>
      <c r="E14" s="15">
        <v>2485</v>
      </c>
      <c r="F14" s="15">
        <v>1606</v>
      </c>
      <c r="G14" s="15">
        <v>1588</v>
      </c>
      <c r="H14" s="15">
        <v>1585</v>
      </c>
      <c r="I14" s="15">
        <v>0</v>
      </c>
      <c r="J14" s="15">
        <v>7</v>
      </c>
      <c r="K14" s="15">
        <v>0</v>
      </c>
      <c r="L14" s="15">
        <v>4863</v>
      </c>
      <c r="M14" s="15" t="s">
        <v>63</v>
      </c>
      <c r="N14" s="19" t="s">
        <v>64</v>
      </c>
      <c r="O14" s="15">
        <v>6</v>
      </c>
      <c r="P14" s="15" t="s">
        <v>63</v>
      </c>
      <c r="Q14" s="15" t="s">
        <v>63</v>
      </c>
    </row>
    <row r="15" spans="1:17" ht="12.75">
      <c r="A15" s="15">
        <v>499</v>
      </c>
      <c r="B15" s="15">
        <v>131</v>
      </c>
      <c r="C15" s="15">
        <v>58</v>
      </c>
      <c r="D15" s="15">
        <v>41</v>
      </c>
      <c r="E15" s="15">
        <v>708</v>
      </c>
      <c r="F15" s="15">
        <v>506</v>
      </c>
      <c r="G15" s="15">
        <v>745</v>
      </c>
      <c r="H15" s="15">
        <v>737</v>
      </c>
      <c r="I15" s="15">
        <v>0</v>
      </c>
      <c r="J15" s="15">
        <v>1</v>
      </c>
      <c r="K15" s="15">
        <v>0</v>
      </c>
      <c r="L15" s="15">
        <v>2011</v>
      </c>
      <c r="M15" s="15" t="s">
        <v>65</v>
      </c>
      <c r="N15" s="19" t="s">
        <v>66</v>
      </c>
      <c r="O15" s="15">
        <v>4</v>
      </c>
      <c r="P15" s="15" t="s">
        <v>65</v>
      </c>
      <c r="Q15" s="15" t="s">
        <v>65</v>
      </c>
    </row>
    <row r="16" spans="1:17" ht="12.75">
      <c r="A16" s="15">
        <v>820</v>
      </c>
      <c r="B16" s="15">
        <v>232</v>
      </c>
      <c r="C16" s="15">
        <v>202</v>
      </c>
      <c r="D16" s="15">
        <v>93</v>
      </c>
      <c r="E16" s="15">
        <v>1696</v>
      </c>
      <c r="F16" s="15">
        <v>1304</v>
      </c>
      <c r="G16" s="15">
        <v>1308</v>
      </c>
      <c r="H16" s="15">
        <v>1304</v>
      </c>
      <c r="I16" s="15">
        <v>0</v>
      </c>
      <c r="J16" s="15">
        <v>5</v>
      </c>
      <c r="K16" s="15">
        <v>0</v>
      </c>
      <c r="L16" s="15">
        <v>4031</v>
      </c>
      <c r="M16" s="15" t="s">
        <v>67</v>
      </c>
      <c r="N16" s="19" t="s">
        <v>68</v>
      </c>
      <c r="O16" s="15">
        <v>8</v>
      </c>
      <c r="P16" s="15" t="s">
        <v>67</v>
      </c>
      <c r="Q16" s="15" t="s">
        <v>67</v>
      </c>
    </row>
    <row r="17" spans="1:17" ht="12.75">
      <c r="A17" s="15">
        <v>820</v>
      </c>
      <c r="B17" s="15">
        <v>232</v>
      </c>
      <c r="C17" s="15">
        <v>202</v>
      </c>
      <c r="D17" s="15">
        <v>93</v>
      </c>
      <c r="E17" s="15">
        <v>1696</v>
      </c>
      <c r="F17" s="15">
        <v>1304</v>
      </c>
      <c r="G17" s="15">
        <v>1308</v>
      </c>
      <c r="H17" s="15">
        <v>1304</v>
      </c>
      <c r="I17" s="15">
        <v>0</v>
      </c>
      <c r="J17" s="15">
        <v>5</v>
      </c>
      <c r="K17" s="15">
        <v>0</v>
      </c>
      <c r="L17" s="15">
        <v>4031</v>
      </c>
      <c r="M17" s="15" t="s">
        <v>69</v>
      </c>
      <c r="N17" s="19" t="s">
        <v>70</v>
      </c>
      <c r="O17" s="15">
        <v>8</v>
      </c>
      <c r="P17" s="15" t="s">
        <v>67</v>
      </c>
      <c r="Q17" s="15" t="s">
        <v>69</v>
      </c>
    </row>
    <row r="18" spans="1:17" ht="12.75">
      <c r="A18" s="15">
        <v>490</v>
      </c>
      <c r="B18" s="15">
        <v>125</v>
      </c>
      <c r="C18" s="15">
        <v>60</v>
      </c>
      <c r="D18" s="15">
        <v>43</v>
      </c>
      <c r="E18" s="15">
        <v>774</v>
      </c>
      <c r="F18" s="15">
        <v>596</v>
      </c>
      <c r="G18" s="15">
        <v>648</v>
      </c>
      <c r="H18" s="15">
        <v>646</v>
      </c>
      <c r="I18" s="15">
        <v>0</v>
      </c>
      <c r="J18" s="15">
        <v>5</v>
      </c>
      <c r="K18" s="15">
        <v>0</v>
      </c>
      <c r="L18" s="15">
        <v>1977</v>
      </c>
      <c r="M18" s="15" t="s">
        <v>71</v>
      </c>
      <c r="N18" s="19" t="s">
        <v>72</v>
      </c>
      <c r="O18" s="15">
        <v>4</v>
      </c>
      <c r="P18" s="15" t="s">
        <v>71</v>
      </c>
      <c r="Q18" s="15" t="s">
        <v>71</v>
      </c>
    </row>
    <row r="19" spans="1:17" ht="12.75">
      <c r="A19" s="15">
        <v>678</v>
      </c>
      <c r="B19" s="15">
        <v>224</v>
      </c>
      <c r="C19" s="15">
        <v>151</v>
      </c>
      <c r="D19" s="15">
        <v>111</v>
      </c>
      <c r="E19" s="15">
        <v>1807</v>
      </c>
      <c r="F19" s="15">
        <v>1445</v>
      </c>
      <c r="G19" s="15">
        <v>1043</v>
      </c>
      <c r="H19" s="15">
        <v>1028</v>
      </c>
      <c r="I19" s="15">
        <v>1</v>
      </c>
      <c r="J19" s="15">
        <v>6</v>
      </c>
      <c r="K19" s="15">
        <v>0</v>
      </c>
      <c r="L19" s="15">
        <v>3686</v>
      </c>
      <c r="M19" s="15" t="s">
        <v>73</v>
      </c>
      <c r="N19" s="19" t="s">
        <v>74</v>
      </c>
      <c r="O19" s="15">
        <v>5</v>
      </c>
      <c r="P19" s="15" t="s">
        <v>73</v>
      </c>
      <c r="Q19" s="15" t="s">
        <v>73</v>
      </c>
    </row>
    <row r="20" spans="1:17" ht="12.75">
      <c r="A20" s="15">
        <v>474</v>
      </c>
      <c r="B20" s="15">
        <v>152</v>
      </c>
      <c r="C20" s="15">
        <v>56</v>
      </c>
      <c r="D20" s="15">
        <v>48</v>
      </c>
      <c r="E20" s="15">
        <v>639</v>
      </c>
      <c r="F20" s="15">
        <v>546</v>
      </c>
      <c r="G20" s="15">
        <v>1024</v>
      </c>
      <c r="H20" s="15">
        <v>1015</v>
      </c>
      <c r="I20" s="15">
        <v>0</v>
      </c>
      <c r="J20" s="15">
        <v>0</v>
      </c>
      <c r="K20" s="15">
        <v>0</v>
      </c>
      <c r="L20" s="15">
        <v>2193</v>
      </c>
      <c r="M20" s="15" t="s">
        <v>75</v>
      </c>
      <c r="N20" s="19" t="s">
        <v>76</v>
      </c>
      <c r="O20" s="15">
        <v>4</v>
      </c>
      <c r="P20" s="15" t="s">
        <v>75</v>
      </c>
      <c r="Q20" s="15" t="s">
        <v>75</v>
      </c>
    </row>
    <row r="21" spans="1:17" ht="12.75">
      <c r="A21" s="15">
        <v>836</v>
      </c>
      <c r="B21" s="15">
        <v>309</v>
      </c>
      <c r="C21" s="15">
        <v>361</v>
      </c>
      <c r="D21" s="15">
        <v>138</v>
      </c>
      <c r="E21" s="15">
        <v>3657</v>
      </c>
      <c r="F21" s="15">
        <v>2830</v>
      </c>
      <c r="G21" s="15">
        <v>1922</v>
      </c>
      <c r="H21" s="15">
        <v>1895</v>
      </c>
      <c r="I21" s="15">
        <v>3</v>
      </c>
      <c r="J21" s="15">
        <v>18</v>
      </c>
      <c r="K21" s="15">
        <v>0</v>
      </c>
      <c r="L21" s="15">
        <v>6797</v>
      </c>
      <c r="M21" s="15" t="s">
        <v>77</v>
      </c>
      <c r="N21" s="19" t="s">
        <v>78</v>
      </c>
      <c r="O21" s="15">
        <v>12</v>
      </c>
      <c r="P21" s="15" t="s">
        <v>77</v>
      </c>
      <c r="Q21" s="15" t="s">
        <v>77</v>
      </c>
    </row>
    <row r="22" spans="1:17" ht="12.75">
      <c r="A22" s="15">
        <v>405</v>
      </c>
      <c r="B22" s="15">
        <v>115</v>
      </c>
      <c r="C22" s="15">
        <v>65</v>
      </c>
      <c r="D22" s="15">
        <v>49</v>
      </c>
      <c r="E22" s="15">
        <v>865</v>
      </c>
      <c r="F22" s="15">
        <v>606</v>
      </c>
      <c r="G22" s="15">
        <v>742</v>
      </c>
      <c r="H22" s="15">
        <v>740</v>
      </c>
      <c r="I22" s="15">
        <v>6</v>
      </c>
      <c r="J22" s="15">
        <v>7</v>
      </c>
      <c r="K22" s="15">
        <v>0</v>
      </c>
      <c r="L22" s="15">
        <v>2090</v>
      </c>
      <c r="M22" s="15" t="s">
        <v>79</v>
      </c>
      <c r="N22" s="19" t="s">
        <v>80</v>
      </c>
      <c r="O22" s="15">
        <v>3</v>
      </c>
      <c r="P22" s="15" t="s">
        <v>79</v>
      </c>
      <c r="Q22" s="15" t="s">
        <v>79</v>
      </c>
    </row>
    <row r="23" spans="1:17" ht="12.75">
      <c r="A23" s="15">
        <v>362</v>
      </c>
      <c r="B23" s="15">
        <v>114</v>
      </c>
      <c r="C23" s="15">
        <v>46</v>
      </c>
      <c r="D23" s="15">
        <v>15</v>
      </c>
      <c r="E23" s="15">
        <v>495</v>
      </c>
      <c r="F23" s="15">
        <v>339</v>
      </c>
      <c r="G23" s="15">
        <v>829</v>
      </c>
      <c r="H23" s="15">
        <v>810</v>
      </c>
      <c r="I23" s="15">
        <v>0</v>
      </c>
      <c r="J23" s="15">
        <v>1</v>
      </c>
      <c r="K23" s="15">
        <v>0</v>
      </c>
      <c r="L23" s="15">
        <v>1733</v>
      </c>
      <c r="M23" s="15" t="s">
        <v>81</v>
      </c>
      <c r="N23" s="19" t="s">
        <v>82</v>
      </c>
      <c r="O23" s="15">
        <v>3</v>
      </c>
      <c r="P23" s="15" t="s">
        <v>81</v>
      </c>
      <c r="Q23" s="15" t="s">
        <v>81</v>
      </c>
    </row>
    <row r="24" spans="1:17" ht="12.75">
      <c r="A24" s="15">
        <v>1530</v>
      </c>
      <c r="B24" s="15">
        <v>268</v>
      </c>
      <c r="C24" s="15">
        <v>179</v>
      </c>
      <c r="D24" s="15">
        <v>148</v>
      </c>
      <c r="E24" s="15">
        <v>3361</v>
      </c>
      <c r="F24" s="15">
        <v>2637</v>
      </c>
      <c r="G24" s="15">
        <v>1279</v>
      </c>
      <c r="H24" s="15">
        <v>1276</v>
      </c>
      <c r="I24" s="15">
        <v>0</v>
      </c>
      <c r="J24" s="15">
        <v>5</v>
      </c>
      <c r="K24" s="15">
        <v>0</v>
      </c>
      <c r="L24" s="15">
        <v>6354</v>
      </c>
      <c r="M24" s="15" t="s">
        <v>83</v>
      </c>
      <c r="N24" s="19" t="s">
        <v>84</v>
      </c>
      <c r="O24" s="15">
        <v>7</v>
      </c>
      <c r="P24" s="15" t="s">
        <v>83</v>
      </c>
      <c r="Q24" s="15" t="s">
        <v>83</v>
      </c>
    </row>
    <row r="25" spans="1:17" ht="12.75">
      <c r="A25" s="15">
        <v>1136</v>
      </c>
      <c r="B25" s="15">
        <v>228</v>
      </c>
      <c r="C25" s="15">
        <v>213</v>
      </c>
      <c r="D25" s="15">
        <v>139</v>
      </c>
      <c r="E25" s="15">
        <v>2037</v>
      </c>
      <c r="F25" s="15">
        <v>1489</v>
      </c>
      <c r="G25" s="15">
        <v>1328</v>
      </c>
      <c r="H25" s="15">
        <v>1314</v>
      </c>
      <c r="I25" s="15">
        <v>0</v>
      </c>
      <c r="J25" s="15">
        <v>2</v>
      </c>
      <c r="K25" s="15">
        <v>0</v>
      </c>
      <c r="L25" s="15">
        <v>4716</v>
      </c>
      <c r="M25" s="15" t="s">
        <v>85</v>
      </c>
      <c r="N25" s="19" t="s">
        <v>86</v>
      </c>
      <c r="O25" s="15">
        <v>7</v>
      </c>
      <c r="P25" s="15" t="s">
        <v>85</v>
      </c>
      <c r="Q25" s="15" t="s">
        <v>85</v>
      </c>
    </row>
    <row r="26" spans="1:17" ht="12.75">
      <c r="A26" s="15">
        <v>7001</v>
      </c>
      <c r="B26" s="15">
        <v>386</v>
      </c>
      <c r="C26" s="15">
        <v>521</v>
      </c>
      <c r="D26" s="15">
        <v>320</v>
      </c>
      <c r="E26" s="15">
        <v>4086</v>
      </c>
      <c r="F26" s="15">
        <v>2342</v>
      </c>
      <c r="G26" s="15">
        <v>4230</v>
      </c>
      <c r="H26" s="15">
        <v>4139</v>
      </c>
      <c r="I26" s="15">
        <v>6</v>
      </c>
      <c r="J26" s="15">
        <v>14</v>
      </c>
      <c r="K26" s="15">
        <v>0</v>
      </c>
      <c r="L26" s="15">
        <v>15858</v>
      </c>
      <c r="M26" s="15" t="s">
        <v>87</v>
      </c>
      <c r="N26" s="19" t="s">
        <v>88</v>
      </c>
      <c r="O26" s="15">
        <v>9</v>
      </c>
      <c r="P26" s="15" t="s">
        <v>87</v>
      </c>
      <c r="Q26" s="15" t="s">
        <v>87</v>
      </c>
    </row>
    <row r="27" spans="1:17" ht="12.75">
      <c r="A27" s="15">
        <v>1860</v>
      </c>
      <c r="B27" s="15">
        <v>403</v>
      </c>
      <c r="C27" s="15">
        <v>264</v>
      </c>
      <c r="D27" s="15">
        <v>158</v>
      </c>
      <c r="E27" s="15">
        <v>5259</v>
      </c>
      <c r="F27" s="15">
        <v>3593</v>
      </c>
      <c r="G27" s="15">
        <v>2573</v>
      </c>
      <c r="H27" s="15">
        <v>2569</v>
      </c>
      <c r="I27" s="15">
        <v>0</v>
      </c>
      <c r="J27" s="15">
        <v>13</v>
      </c>
      <c r="K27" s="15">
        <v>0</v>
      </c>
      <c r="L27" s="15">
        <v>9969</v>
      </c>
      <c r="M27" s="15" t="s">
        <v>89</v>
      </c>
      <c r="N27" s="19" t="s">
        <v>90</v>
      </c>
      <c r="O27" s="15">
        <v>12</v>
      </c>
      <c r="P27" s="15" t="s">
        <v>89</v>
      </c>
      <c r="Q27" s="15" t="s">
        <v>89</v>
      </c>
    </row>
    <row r="28" spans="1:17" ht="12.75">
      <c r="A28" s="15">
        <v>1414</v>
      </c>
      <c r="B28" s="15">
        <v>280</v>
      </c>
      <c r="C28" s="15">
        <v>233</v>
      </c>
      <c r="D28" s="15">
        <v>174</v>
      </c>
      <c r="E28" s="15">
        <v>3243</v>
      </c>
      <c r="F28" s="15">
        <v>2339</v>
      </c>
      <c r="G28" s="15">
        <v>1696</v>
      </c>
      <c r="H28" s="15">
        <v>1693</v>
      </c>
      <c r="I28" s="15">
        <v>0</v>
      </c>
      <c r="J28" s="15">
        <v>10</v>
      </c>
      <c r="K28" s="15">
        <v>0</v>
      </c>
      <c r="L28" s="15">
        <v>6596</v>
      </c>
      <c r="M28" s="15" t="s">
        <v>91</v>
      </c>
      <c r="N28" s="19" t="s">
        <v>92</v>
      </c>
      <c r="O28" s="15">
        <v>10</v>
      </c>
      <c r="P28" s="15" t="s">
        <v>91</v>
      </c>
      <c r="Q28" s="15" t="s">
        <v>91</v>
      </c>
    </row>
    <row r="29" spans="1:17" ht="12.75">
      <c r="A29" s="15">
        <v>1804</v>
      </c>
      <c r="B29" s="15">
        <v>368</v>
      </c>
      <c r="C29" s="15">
        <v>382</v>
      </c>
      <c r="D29" s="15">
        <v>303</v>
      </c>
      <c r="E29" s="15">
        <v>5391</v>
      </c>
      <c r="F29" s="15">
        <v>3841</v>
      </c>
      <c r="G29" s="15">
        <v>4362</v>
      </c>
      <c r="H29" s="15">
        <v>4362</v>
      </c>
      <c r="I29" s="15">
        <v>2</v>
      </c>
      <c r="J29" s="15">
        <v>25</v>
      </c>
      <c r="K29" s="15">
        <v>0</v>
      </c>
      <c r="L29" s="15">
        <v>11966</v>
      </c>
      <c r="M29" s="15" t="s">
        <v>93</v>
      </c>
      <c r="N29" s="19" t="s">
        <v>94</v>
      </c>
      <c r="O29" s="15">
        <v>11</v>
      </c>
      <c r="P29" s="15" t="s">
        <v>93</v>
      </c>
      <c r="Q29" s="15" t="s">
        <v>93</v>
      </c>
    </row>
    <row r="30" spans="1:17" ht="12.75">
      <c r="A30" s="15">
        <v>2453</v>
      </c>
      <c r="B30" s="15">
        <v>336</v>
      </c>
      <c r="C30" s="15">
        <v>344</v>
      </c>
      <c r="D30" s="15">
        <v>258</v>
      </c>
      <c r="E30" s="15">
        <v>4885</v>
      </c>
      <c r="F30" s="15">
        <v>3684</v>
      </c>
      <c r="G30" s="15">
        <v>2256</v>
      </c>
      <c r="H30" s="15">
        <v>2256</v>
      </c>
      <c r="I30" s="15">
        <v>4</v>
      </c>
      <c r="J30" s="15">
        <v>37</v>
      </c>
      <c r="K30" s="15">
        <v>0</v>
      </c>
      <c r="L30" s="15">
        <v>9979</v>
      </c>
      <c r="M30" s="15" t="s">
        <v>95</v>
      </c>
      <c r="N30" s="19" t="s">
        <v>96</v>
      </c>
      <c r="O30" s="15">
        <v>12</v>
      </c>
      <c r="P30" s="15" t="s">
        <v>95</v>
      </c>
      <c r="Q30" s="15" t="s">
        <v>95</v>
      </c>
    </row>
    <row r="31" spans="1:16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9"/>
      <c r="O31" s="15"/>
      <c r="P31" s="15"/>
    </row>
    <row r="32" spans="1:16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9"/>
      <c r="O32" s="15"/>
      <c r="P32" s="15"/>
    </row>
    <row r="33" spans="1:16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9"/>
      <c r="O33" s="15"/>
      <c r="P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Stat</cp:lastModifiedBy>
  <cp:lastPrinted>2014-02-13T10:40:47Z</cp:lastPrinted>
  <dcterms:created xsi:type="dcterms:W3CDTF">2011-07-25T06:40:06Z</dcterms:created>
  <dcterms:modified xsi:type="dcterms:W3CDTF">2014-02-13T12:19:47Z</dcterms:modified>
  <cp:category/>
  <cp:version/>
  <cp:contentType/>
  <cp:contentStatus/>
</cp:coreProperties>
</file>