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Статистика" sheetId="1" r:id="rId1"/>
    <sheet name="Лист1" sheetId="2" r:id="rId2"/>
    <sheet name="Лист4" sheetId="3" state="hidden" r:id="rId3"/>
  </sheets>
  <definedNames>
    <definedName name="Суди">'Статистика'!$B$5:$B$14</definedName>
  </definedNames>
  <calcPr fullCalcOnLoad="1"/>
</workbook>
</file>

<file path=xl/sharedStrings.xml><?xml version="1.0" encoding="utf-8"?>
<sst xmlns="http://schemas.openxmlformats.org/spreadsheetml/2006/main" count="90" uniqueCount="58">
  <si>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</si>
  <si>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</si>
  <si>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</si>
  <si>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</si>
  <si>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</si>
  <si>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</si>
  <si>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</si>
  <si>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</si>
  <si>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</si>
  <si>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</si>
  <si>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</si>
  <si>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</si>
  <si>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</si>
  <si>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</si>
  <si>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</si>
  <si>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</si>
  <si>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</si>
  <si>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</si>
  <si>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</si>
  <si>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</si>
  <si>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</si>
  <si>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за штатом</t>
  </si>
  <si>
    <t>Залишок нерозглянутих справ і матеріалів на кінець звітного періоду (станом на 31.12.2018)</t>
  </si>
  <si>
    <t>Середньо-місячне надход-ження всіх справ за  2018 р. в місяць</t>
  </si>
  <si>
    <t>Буський районний суд Львівської області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</si>
  <si>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</si>
  <si>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</si>
  <si>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</si>
  <si>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</si>
  <si>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Золочівський районний суд Львівської області</t>
  </si>
  <si>
    <t>Кам'янка-Бузький районний суд Львівської області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</si>
  <si>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</si>
  <si>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</si>
  <si>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</si>
  <si>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</si>
  <si>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</si>
  <si>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</si>
  <si>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</si>
  <si>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</si>
  <si>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</si>
  <si>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</si>
  <si>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</si>
  <si>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</si>
  <si>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Червоноградський міський суд Львівської області</t>
  </si>
  <si>
    <t>Яворівський районний суд Львівської області</t>
  </si>
  <si>
    <t>Галицький районний суд м.Львова</t>
  </si>
  <si>
    <t>Залізничний районний суд м.Львова</t>
  </si>
  <si>
    <t>Личаківський районний суд м.Львова</t>
  </si>
  <si>
    <t>Сихівський районний суд м.Львова</t>
  </si>
  <si>
    <t>Франківський районний суд м.Львова</t>
  </si>
  <si>
    <t>Шевченківський районний суд м.Львова</t>
  </si>
  <si>
    <t>Львівська</t>
  </si>
  <si>
    <t xml:space="preserve">Бориславський міський суд </t>
  </si>
  <si>
    <t xml:space="preserve">Бродівський районний суд </t>
  </si>
  <si>
    <t>Львівська область</t>
  </si>
  <si>
    <t>Середньомісячне надходження справ і матеріалів на одного суддю місцевого загального суду                                                                          2018 рік</t>
  </si>
  <si>
    <t>Усього справ і матеріалів</t>
  </si>
  <si>
    <t>фактична чисельність суддів+відряджені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</si>
</sst>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i/>
      <sz val="8"/>
      <name val="Times New Roman"/>
      <family val="1"/>
    </font>
    <font>
      <i/>
      <sz val="8"/>
      <color indexed="6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50" fillId="17" borderId="10" xfId="0" applyFont="1" applyFill="1" applyBorder="1" applyAlignment="1">
      <alignment/>
    </xf>
    <xf numFmtId="10" fontId="51" fillId="0" borderId="10" xfId="0" applyNumberFormat="1" applyFont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3" fillId="17" borderId="10" xfId="0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53" fillId="35" borderId="10" xfId="0" applyNumberFormat="1" applyFont="1" applyFill="1" applyBorder="1" applyAlignment="1" applyProtection="1">
      <alignment horizontal="center"/>
      <protection/>
    </xf>
    <xf numFmtId="9" fontId="47" fillId="0" borderId="0" xfId="0" applyNumberFormat="1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17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52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="85" zoomScaleNormal="85" zoomScalePageLayoutView="0" workbookViewId="0" topLeftCell="A1">
      <selection activeCell="X7" sqref="X7"/>
    </sheetView>
  </sheetViews>
  <sheetFormatPr defaultColWidth="6.421875" defaultRowHeight="15"/>
  <cols>
    <col min="1" max="1" width="4.7109375" style="1" customWidth="1"/>
    <col min="2" max="2" width="47.8515625" style="1" customWidth="1"/>
    <col min="3" max="3" width="10.421875" style="1" hidden="1" customWidth="1"/>
    <col min="4" max="4" width="1.8515625" style="1" hidden="1" customWidth="1"/>
    <col min="5" max="5" width="7.7109375" style="1" customWidth="1"/>
    <col min="6" max="6" width="9.00390625" style="1" hidden="1" customWidth="1"/>
    <col min="7" max="7" width="8.8515625" style="1" hidden="1" customWidth="1"/>
    <col min="8" max="8" width="7.57421875" style="1" hidden="1" customWidth="1"/>
    <col min="9" max="9" width="7.8515625" style="1" hidden="1" customWidth="1"/>
    <col min="10" max="10" width="7.00390625" style="1" hidden="1" customWidth="1"/>
    <col min="11" max="11" width="6.140625" style="1" hidden="1" customWidth="1"/>
    <col min="12" max="12" width="5.8515625" style="1" hidden="1" customWidth="1"/>
    <col min="13" max="13" width="5.7109375" style="1" hidden="1" customWidth="1"/>
    <col min="14" max="14" width="6.421875" style="1" hidden="1" customWidth="1"/>
    <col min="15" max="15" width="6.28125" style="1" hidden="1" customWidth="1"/>
    <col min="16" max="16" width="9.28125" style="1" hidden="1" customWidth="1"/>
    <col min="17" max="17" width="7.7109375" style="1" hidden="1" customWidth="1"/>
    <col min="18" max="18" width="7.57421875" style="1" hidden="1" customWidth="1"/>
    <col min="19" max="19" width="7.8515625" style="1" hidden="1" customWidth="1"/>
    <col min="20" max="20" width="8.00390625" style="1" hidden="1" customWidth="1"/>
    <col min="21" max="21" width="2.00390625" style="16" hidden="1" customWidth="1"/>
    <col min="22" max="22" width="9.7109375" style="1" customWidth="1"/>
    <col min="23" max="23" width="8.00390625" style="1" customWidth="1"/>
    <col min="24" max="24" width="7.28125" style="1" customWidth="1"/>
    <col min="25" max="25" width="9.57421875" style="1" customWidth="1"/>
    <col min="26" max="26" width="8.57421875" style="1" customWidth="1"/>
    <col min="27" max="16384" width="6.421875" style="1" customWidth="1"/>
  </cols>
  <sheetData>
    <row r="1" spans="1:26" ht="58.5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0" ht="16.5" customHeight="1" hidden="1">
      <c r="A2" s="26" t="s">
        <v>10</v>
      </c>
      <c r="B2" s="26" t="s">
        <v>16</v>
      </c>
      <c r="C2" s="24" t="s">
        <v>17</v>
      </c>
      <c r="D2" s="35" t="s">
        <v>20</v>
      </c>
      <c r="E2" s="35"/>
      <c r="F2" s="27" t="s">
        <v>0</v>
      </c>
      <c r="G2" s="27"/>
      <c r="H2" s="27" t="s">
        <v>1</v>
      </c>
      <c r="I2" s="34" t="s">
        <v>22</v>
      </c>
      <c r="J2" s="34"/>
      <c r="K2" s="17" t="s">
        <v>5</v>
      </c>
      <c r="L2" s="17" t="s">
        <v>6</v>
      </c>
      <c r="M2" s="17" t="s">
        <v>7</v>
      </c>
      <c r="N2" s="17" t="s">
        <v>8</v>
      </c>
      <c r="O2" s="17" t="s">
        <v>9</v>
      </c>
      <c r="P2" s="29" t="s">
        <v>23</v>
      </c>
      <c r="Q2" s="31" t="s">
        <v>15</v>
      </c>
      <c r="R2" s="32"/>
      <c r="S2" s="32"/>
      <c r="T2" s="33"/>
    </row>
    <row r="3" spans="1:26" ht="109.5" customHeight="1">
      <c r="A3" s="26"/>
      <c r="B3" s="26"/>
      <c r="C3" s="11"/>
      <c r="D3" s="14" t="s">
        <v>21</v>
      </c>
      <c r="E3" s="20" t="s">
        <v>57</v>
      </c>
      <c r="F3" s="5" t="s">
        <v>19</v>
      </c>
      <c r="G3" s="6" t="s">
        <v>2</v>
      </c>
      <c r="H3" s="28"/>
      <c r="I3" s="5" t="s">
        <v>3</v>
      </c>
      <c r="J3" s="7" t="s">
        <v>4</v>
      </c>
      <c r="K3" s="28" t="s">
        <v>18</v>
      </c>
      <c r="L3" s="28"/>
      <c r="M3" s="28"/>
      <c r="N3" s="28"/>
      <c r="O3" s="28"/>
      <c r="P3" s="30"/>
      <c r="Q3" s="3" t="s">
        <v>11</v>
      </c>
      <c r="R3" s="3" t="s">
        <v>14</v>
      </c>
      <c r="S3" s="3" t="s">
        <v>12</v>
      </c>
      <c r="T3" s="3" t="s">
        <v>13</v>
      </c>
      <c r="V3" s="21" t="s">
        <v>56</v>
      </c>
      <c r="W3" s="3" t="s">
        <v>5</v>
      </c>
      <c r="X3" s="3" t="s">
        <v>7</v>
      </c>
      <c r="Y3" s="3" t="s">
        <v>8</v>
      </c>
      <c r="Z3" s="3" t="s">
        <v>9</v>
      </c>
    </row>
    <row r="4" spans="1:26" ht="15.75">
      <c r="A4" s="4"/>
      <c r="B4" s="19" t="s">
        <v>54</v>
      </c>
      <c r="C4" s="9"/>
      <c r="D4" s="9">
        <f aca="true" t="shared" si="0" ref="D4:O4">SUM(D5:D33)</f>
        <v>195</v>
      </c>
      <c r="E4" s="19">
        <v>153</v>
      </c>
      <c r="F4" s="12">
        <f t="shared" si="0"/>
        <v>171019</v>
      </c>
      <c r="G4" s="12">
        <f t="shared" si="0"/>
        <v>149777</v>
      </c>
      <c r="H4" s="12">
        <f t="shared" si="0"/>
        <v>143677</v>
      </c>
      <c r="I4" s="12">
        <f t="shared" si="0"/>
        <v>27342</v>
      </c>
      <c r="J4" s="12">
        <f t="shared" si="0"/>
        <v>4605</v>
      </c>
      <c r="K4" s="12">
        <f t="shared" si="0"/>
        <v>56089</v>
      </c>
      <c r="L4" s="12">
        <f t="shared" si="0"/>
        <v>44952</v>
      </c>
      <c r="M4" s="12">
        <f t="shared" si="0"/>
        <v>3165</v>
      </c>
      <c r="N4" s="12">
        <f t="shared" si="0"/>
        <v>50589</v>
      </c>
      <c r="O4" s="12">
        <f t="shared" si="0"/>
        <v>39934</v>
      </c>
      <c r="P4" s="13">
        <f>G4/12</f>
        <v>12481.416666666666</v>
      </c>
      <c r="Q4" s="10">
        <f>K4/G4</f>
        <v>0.3744833986526636</v>
      </c>
      <c r="R4" s="10">
        <f>M4/G4</f>
        <v>0.021131415370851333</v>
      </c>
      <c r="S4" s="10">
        <f>N4/G4</f>
        <v>0.33776213971437535</v>
      </c>
      <c r="T4" s="10">
        <f>O4/G4</f>
        <v>0.26662304626210964</v>
      </c>
      <c r="U4" s="16">
        <f>SUM(Q4:T4)</f>
        <v>0.9999999999999999</v>
      </c>
      <c r="V4" s="22">
        <f>G4/E4/11</f>
        <v>88.99405822935235</v>
      </c>
      <c r="W4" s="22">
        <f aca="true" t="shared" si="1" ref="W4:W33">K4/E4/11</f>
        <v>33.326797385620914</v>
      </c>
      <c r="X4" s="22">
        <f aca="true" t="shared" si="2" ref="X4:X33">M4/E4/11</f>
        <v>1.8805704099821747</v>
      </c>
      <c r="Y4" s="22">
        <f>N4/E4/11</f>
        <v>30.058823529411764</v>
      </c>
      <c r="Z4" s="22">
        <f>O4/E4/11</f>
        <v>23.72786690433749</v>
      </c>
    </row>
    <row r="5" spans="1:26" ht="24" customHeight="1">
      <c r="A5" s="8">
        <v>1</v>
      </c>
      <c r="B5" s="18" t="s">
        <v>52</v>
      </c>
      <c r="C5" s="18" t="s">
        <v>51</v>
      </c>
      <c r="D5" s="18">
        <v>3</v>
      </c>
      <c r="E5" s="18">
        <v>1</v>
      </c>
      <c r="F5" s="2">
        <v>1696</v>
      </c>
      <c r="G5" s="2">
        <v>1479</v>
      </c>
      <c r="H5" s="2">
        <v>1438</v>
      </c>
      <c r="I5" s="2">
        <v>258</v>
      </c>
      <c r="J5" s="2">
        <v>37</v>
      </c>
      <c r="K5" s="2">
        <v>411</v>
      </c>
      <c r="L5" s="2">
        <v>286</v>
      </c>
      <c r="M5" s="2">
        <v>18</v>
      </c>
      <c r="N5" s="2">
        <v>736</v>
      </c>
      <c r="O5" s="2">
        <v>314</v>
      </c>
      <c r="P5" s="15">
        <f aca="true" t="shared" si="3" ref="P5:P33">G5/12</f>
        <v>123.25</v>
      </c>
      <c r="Q5" s="10">
        <f>K5/G5</f>
        <v>0.2778904665314402</v>
      </c>
      <c r="R5" s="10">
        <f>M5/G5</f>
        <v>0.012170385395537525</v>
      </c>
      <c r="S5" s="10">
        <f>N5/G5</f>
        <v>0.4976335361730899</v>
      </c>
      <c r="T5" s="10">
        <f>O5/G5</f>
        <v>0.21230561189993238</v>
      </c>
      <c r="U5" s="16">
        <f>SUM(Q5:T5)</f>
        <v>1</v>
      </c>
      <c r="V5" s="23">
        <f>G5/E5/11</f>
        <v>134.45454545454547</v>
      </c>
      <c r="W5" s="23">
        <f t="shared" si="1"/>
        <v>37.36363636363637</v>
      </c>
      <c r="X5" s="23">
        <f t="shared" si="2"/>
        <v>1.6363636363636365</v>
      </c>
      <c r="Y5" s="23">
        <f>N5/E5/11</f>
        <v>66.9090909090909</v>
      </c>
      <c r="Z5" s="23">
        <f aca="true" t="shared" si="4" ref="Z5:Z33">O5/E5/11</f>
        <v>28.545454545454547</v>
      </c>
    </row>
    <row r="6" spans="1:26" ht="21" customHeight="1">
      <c r="A6" s="8">
        <v>2</v>
      </c>
      <c r="B6" s="18" t="s">
        <v>53</v>
      </c>
      <c r="C6" s="18" t="s">
        <v>51</v>
      </c>
      <c r="D6" s="18">
        <v>4</v>
      </c>
      <c r="E6" s="18">
        <v>3</v>
      </c>
      <c r="F6" s="2">
        <v>2712</v>
      </c>
      <c r="G6" s="2">
        <v>2494</v>
      </c>
      <c r="H6" s="2">
        <v>2379</v>
      </c>
      <c r="I6" s="2">
        <v>333</v>
      </c>
      <c r="J6" s="2">
        <v>9</v>
      </c>
      <c r="K6" s="2">
        <v>821</v>
      </c>
      <c r="L6" s="2">
        <v>604</v>
      </c>
      <c r="M6" s="2">
        <v>27</v>
      </c>
      <c r="N6" s="2">
        <v>1201</v>
      </c>
      <c r="O6" s="2">
        <v>445</v>
      </c>
      <c r="P6" s="15">
        <f t="shared" si="3"/>
        <v>207.83333333333334</v>
      </c>
      <c r="Q6" s="10">
        <f aca="true" t="shared" si="5" ref="Q6:Q14">K6/G6</f>
        <v>0.32919005613472335</v>
      </c>
      <c r="R6" s="10">
        <f aca="true" t="shared" si="6" ref="R6:R14">M6/G6</f>
        <v>0.01082598235765838</v>
      </c>
      <c r="S6" s="10">
        <f aca="true" t="shared" si="7" ref="S6:S14">N6/G6</f>
        <v>0.48155573376102645</v>
      </c>
      <c r="T6" s="10">
        <f aca="true" t="shared" si="8" ref="T6:T14">O6/G6</f>
        <v>0.1784282277465918</v>
      </c>
      <c r="U6" s="16">
        <f aca="true" t="shared" si="9" ref="U6:U33">SUM(Q6:T6)</f>
        <v>1</v>
      </c>
      <c r="V6" s="23">
        <f aca="true" t="shared" si="10" ref="V6:V33">G6/E6/11</f>
        <v>75.57575757575758</v>
      </c>
      <c r="W6" s="23">
        <f t="shared" si="1"/>
        <v>24.87878787878788</v>
      </c>
      <c r="X6" s="23">
        <f t="shared" si="2"/>
        <v>0.8181818181818182</v>
      </c>
      <c r="Y6" s="23">
        <f>N6/E6/11</f>
        <v>36.39393939393939</v>
      </c>
      <c r="Z6" s="23">
        <f t="shared" si="4"/>
        <v>13.484848484848486</v>
      </c>
    </row>
    <row r="7" spans="1:26" ht="21" customHeight="1">
      <c r="A7" s="8">
        <v>3</v>
      </c>
      <c r="B7" s="18" t="s">
        <v>24</v>
      </c>
      <c r="C7" s="18" t="s">
        <v>51</v>
      </c>
      <c r="D7" s="18">
        <v>4</v>
      </c>
      <c r="E7" s="18">
        <v>4</v>
      </c>
      <c r="F7" s="2">
        <v>4156</v>
      </c>
      <c r="G7" s="2">
        <v>3455</v>
      </c>
      <c r="H7" s="2">
        <v>2665</v>
      </c>
      <c r="I7" s="2">
        <v>1491</v>
      </c>
      <c r="J7" s="2">
        <v>334</v>
      </c>
      <c r="K7" s="2">
        <v>935</v>
      </c>
      <c r="L7" s="2">
        <v>711</v>
      </c>
      <c r="M7" s="2">
        <v>64</v>
      </c>
      <c r="N7" s="2">
        <v>1868</v>
      </c>
      <c r="O7" s="2">
        <v>588</v>
      </c>
      <c r="P7" s="15">
        <f t="shared" si="3"/>
        <v>287.9166666666667</v>
      </c>
      <c r="Q7" s="10">
        <f t="shared" si="5"/>
        <v>0.2706222865412446</v>
      </c>
      <c r="R7" s="10">
        <f t="shared" si="6"/>
        <v>0.018523878437047756</v>
      </c>
      <c r="S7" s="10">
        <f t="shared" si="7"/>
        <v>0.5406657018813315</v>
      </c>
      <c r="T7" s="10">
        <f t="shared" si="8"/>
        <v>0.17018813314037626</v>
      </c>
      <c r="U7" s="16">
        <f t="shared" si="9"/>
        <v>1</v>
      </c>
      <c r="V7" s="23">
        <f t="shared" si="10"/>
        <v>78.52272727272727</v>
      </c>
      <c r="W7" s="23">
        <f t="shared" si="1"/>
        <v>21.25</v>
      </c>
      <c r="X7" s="23">
        <f t="shared" si="2"/>
        <v>1.4545454545454546</v>
      </c>
      <c r="Y7" s="23">
        <f>N7/E7/11</f>
        <v>42.45454545454545</v>
      </c>
      <c r="Z7" s="23">
        <f t="shared" si="4"/>
        <v>13.363636363636363</v>
      </c>
    </row>
    <row r="8" spans="1:26" ht="24.75" customHeight="1">
      <c r="A8" s="8">
        <v>4</v>
      </c>
      <c r="B8" s="18" t="s">
        <v>25</v>
      </c>
      <c r="C8" s="18" t="s">
        <v>51</v>
      </c>
      <c r="D8" s="18">
        <v>5</v>
      </c>
      <c r="E8" s="18">
        <v>5</v>
      </c>
      <c r="F8" s="2">
        <v>2999</v>
      </c>
      <c r="G8" s="2">
        <v>2660</v>
      </c>
      <c r="H8" s="2">
        <v>2536</v>
      </c>
      <c r="I8" s="2">
        <v>463</v>
      </c>
      <c r="J8" s="2">
        <v>29</v>
      </c>
      <c r="K8" s="2">
        <v>1046</v>
      </c>
      <c r="L8" s="2">
        <v>823</v>
      </c>
      <c r="M8" s="2">
        <v>41</v>
      </c>
      <c r="N8" s="2">
        <v>1051</v>
      </c>
      <c r="O8" s="2">
        <v>522</v>
      </c>
      <c r="P8" s="15">
        <f t="shared" si="3"/>
        <v>221.66666666666666</v>
      </c>
      <c r="Q8" s="10">
        <f t="shared" si="5"/>
        <v>0.39323308270676693</v>
      </c>
      <c r="R8" s="10">
        <f t="shared" si="6"/>
        <v>0.015413533834586466</v>
      </c>
      <c r="S8" s="10">
        <f t="shared" si="7"/>
        <v>0.3951127819548872</v>
      </c>
      <c r="T8" s="10">
        <f t="shared" si="8"/>
        <v>0.1962406015037594</v>
      </c>
      <c r="U8" s="16">
        <f t="shared" si="9"/>
        <v>1</v>
      </c>
      <c r="V8" s="23">
        <f t="shared" si="10"/>
        <v>48.36363636363637</v>
      </c>
      <c r="W8" s="23">
        <f t="shared" si="1"/>
        <v>19.018181818181816</v>
      </c>
      <c r="X8" s="23">
        <f t="shared" si="2"/>
        <v>0.7454545454545454</v>
      </c>
      <c r="Y8" s="23">
        <f aca="true" t="shared" si="11" ref="Y8:Y33">N8/E8/11</f>
        <v>19.10909090909091</v>
      </c>
      <c r="Z8" s="23">
        <f t="shared" si="4"/>
        <v>9.490909090909092</v>
      </c>
    </row>
    <row r="9" spans="1:26" ht="24.75" customHeight="1">
      <c r="A9" s="8">
        <v>5</v>
      </c>
      <c r="B9" s="18" t="s">
        <v>26</v>
      </c>
      <c r="C9" s="18" t="s">
        <v>51</v>
      </c>
      <c r="D9" s="18">
        <v>13</v>
      </c>
      <c r="E9" s="18">
        <v>11</v>
      </c>
      <c r="F9" s="2">
        <v>8791</v>
      </c>
      <c r="G9" s="2">
        <v>7961</v>
      </c>
      <c r="H9" s="2">
        <v>8168</v>
      </c>
      <c r="I9" s="2">
        <v>623</v>
      </c>
      <c r="J9" s="2">
        <v>56</v>
      </c>
      <c r="K9" s="2">
        <v>2954</v>
      </c>
      <c r="L9" s="2">
        <v>2271</v>
      </c>
      <c r="M9" s="2">
        <v>148</v>
      </c>
      <c r="N9" s="2">
        <v>2825</v>
      </c>
      <c r="O9" s="2">
        <v>2034</v>
      </c>
      <c r="P9" s="15">
        <f t="shared" si="3"/>
        <v>663.4166666666666</v>
      </c>
      <c r="Q9" s="10">
        <f t="shared" si="5"/>
        <v>0.3710589121969602</v>
      </c>
      <c r="R9" s="10">
        <f t="shared" si="6"/>
        <v>0.018590629317924885</v>
      </c>
      <c r="S9" s="10">
        <f t="shared" si="7"/>
        <v>0.35485491772390404</v>
      </c>
      <c r="T9" s="10">
        <f t="shared" si="8"/>
        <v>0.2554955407612109</v>
      </c>
      <c r="U9" s="16">
        <f t="shared" si="9"/>
        <v>1</v>
      </c>
      <c r="V9" s="23">
        <f t="shared" si="10"/>
        <v>65.79338842975207</v>
      </c>
      <c r="W9" s="23">
        <f t="shared" si="1"/>
        <v>24.41322314049587</v>
      </c>
      <c r="X9" s="23">
        <f t="shared" si="2"/>
        <v>1.2231404958677687</v>
      </c>
      <c r="Y9" s="23">
        <f t="shared" si="11"/>
        <v>23.34710743801653</v>
      </c>
      <c r="Z9" s="23">
        <f t="shared" si="4"/>
        <v>16.8099173553719</v>
      </c>
    </row>
    <row r="10" spans="1:26" ht="25.5" customHeight="1">
      <c r="A10" s="8">
        <v>6</v>
      </c>
      <c r="B10" s="18" t="s">
        <v>27</v>
      </c>
      <c r="C10" s="18" t="s">
        <v>51</v>
      </c>
      <c r="D10" s="18">
        <v>4</v>
      </c>
      <c r="E10" s="18">
        <v>1</v>
      </c>
      <c r="F10" s="2">
        <v>3112</v>
      </c>
      <c r="G10" s="2">
        <v>2536</v>
      </c>
      <c r="H10" s="2">
        <v>2193</v>
      </c>
      <c r="I10" s="2">
        <v>919</v>
      </c>
      <c r="J10" s="2">
        <v>284</v>
      </c>
      <c r="K10" s="2">
        <v>878</v>
      </c>
      <c r="L10" s="2">
        <v>687</v>
      </c>
      <c r="M10" s="2">
        <v>25</v>
      </c>
      <c r="N10" s="2">
        <v>1114</v>
      </c>
      <c r="O10" s="2">
        <v>519</v>
      </c>
      <c r="P10" s="15">
        <f t="shared" si="3"/>
        <v>211.33333333333334</v>
      </c>
      <c r="Q10" s="10">
        <f t="shared" si="5"/>
        <v>0.3462145110410095</v>
      </c>
      <c r="R10" s="10">
        <f t="shared" si="6"/>
        <v>0.009858044164037854</v>
      </c>
      <c r="S10" s="10">
        <f t="shared" si="7"/>
        <v>0.4392744479495268</v>
      </c>
      <c r="T10" s="10">
        <f t="shared" si="8"/>
        <v>0.20465299684542587</v>
      </c>
      <c r="U10" s="16">
        <f t="shared" si="9"/>
        <v>1</v>
      </c>
      <c r="V10" s="23">
        <f t="shared" si="10"/>
        <v>230.54545454545453</v>
      </c>
      <c r="W10" s="23">
        <f t="shared" si="1"/>
        <v>79.81818181818181</v>
      </c>
      <c r="X10" s="23">
        <f t="shared" si="2"/>
        <v>2.272727272727273</v>
      </c>
      <c r="Y10" s="23">
        <f t="shared" si="11"/>
        <v>101.27272727272727</v>
      </c>
      <c r="Z10" s="23">
        <f t="shared" si="4"/>
        <v>47.18181818181818</v>
      </c>
    </row>
    <row r="11" spans="1:26" ht="24.75" customHeight="1">
      <c r="A11" s="8">
        <v>7</v>
      </c>
      <c r="B11" s="18" t="s">
        <v>28</v>
      </c>
      <c r="C11" s="18" t="s">
        <v>51</v>
      </c>
      <c r="D11" s="18">
        <v>5</v>
      </c>
      <c r="E11" s="18">
        <v>4</v>
      </c>
      <c r="F11" s="2">
        <v>5112</v>
      </c>
      <c r="G11" s="2">
        <v>4594</v>
      </c>
      <c r="H11" s="2">
        <v>4285</v>
      </c>
      <c r="I11" s="2">
        <v>827</v>
      </c>
      <c r="J11" s="2">
        <v>63</v>
      </c>
      <c r="K11" s="2">
        <v>1868</v>
      </c>
      <c r="L11" s="2">
        <v>1526</v>
      </c>
      <c r="M11" s="2">
        <v>56</v>
      </c>
      <c r="N11" s="2">
        <v>1608</v>
      </c>
      <c r="O11" s="2">
        <v>1062</v>
      </c>
      <c r="P11" s="15">
        <f t="shared" si="3"/>
        <v>382.8333333333333</v>
      </c>
      <c r="Q11" s="10">
        <f t="shared" si="5"/>
        <v>0.4066173269481933</v>
      </c>
      <c r="R11" s="10">
        <f t="shared" si="6"/>
        <v>0.012189812799303439</v>
      </c>
      <c r="S11" s="10">
        <f t="shared" si="7"/>
        <v>0.3500217675228559</v>
      </c>
      <c r="T11" s="10">
        <f t="shared" si="8"/>
        <v>0.23117109272964736</v>
      </c>
      <c r="U11" s="16">
        <f t="shared" si="9"/>
        <v>1</v>
      </c>
      <c r="V11" s="23">
        <f t="shared" si="10"/>
        <v>104.4090909090909</v>
      </c>
      <c r="W11" s="23">
        <f t="shared" si="1"/>
        <v>42.45454545454545</v>
      </c>
      <c r="X11" s="23">
        <f t="shared" si="2"/>
        <v>1.2727272727272727</v>
      </c>
      <c r="Y11" s="23">
        <f t="shared" si="11"/>
        <v>36.54545454545455</v>
      </c>
      <c r="Z11" s="23">
        <f t="shared" si="4"/>
        <v>24.136363636363637</v>
      </c>
    </row>
    <row r="12" spans="1:26" ht="21.75" customHeight="1">
      <c r="A12" s="8">
        <v>8</v>
      </c>
      <c r="B12" s="18" t="s">
        <v>29</v>
      </c>
      <c r="C12" s="18" t="s">
        <v>51</v>
      </c>
      <c r="D12" s="18">
        <v>4</v>
      </c>
      <c r="E12" s="18">
        <v>4</v>
      </c>
      <c r="F12" s="2">
        <v>3350</v>
      </c>
      <c r="G12" s="2">
        <v>2908</v>
      </c>
      <c r="H12" s="2">
        <v>3073</v>
      </c>
      <c r="I12" s="2">
        <v>277</v>
      </c>
      <c r="J12" s="2">
        <v>42</v>
      </c>
      <c r="K12" s="2">
        <v>1154</v>
      </c>
      <c r="L12" s="2">
        <v>922</v>
      </c>
      <c r="M12" s="2">
        <v>38</v>
      </c>
      <c r="N12" s="2">
        <v>1124</v>
      </c>
      <c r="O12" s="2">
        <v>592</v>
      </c>
      <c r="P12" s="15">
        <f t="shared" si="3"/>
        <v>242.33333333333334</v>
      </c>
      <c r="Q12" s="10">
        <f t="shared" si="5"/>
        <v>0.39683631361760663</v>
      </c>
      <c r="R12" s="10">
        <f t="shared" si="6"/>
        <v>0.013067400275103164</v>
      </c>
      <c r="S12" s="10">
        <f t="shared" si="7"/>
        <v>0.38651994497936726</v>
      </c>
      <c r="T12" s="10">
        <f t="shared" si="8"/>
        <v>0.20357634112792297</v>
      </c>
      <c r="U12" s="16">
        <f t="shared" si="9"/>
        <v>1</v>
      </c>
      <c r="V12" s="23">
        <f t="shared" si="10"/>
        <v>66.0909090909091</v>
      </c>
      <c r="W12" s="23">
        <f t="shared" si="1"/>
        <v>26.227272727272727</v>
      </c>
      <c r="X12" s="23">
        <f t="shared" si="2"/>
        <v>0.8636363636363636</v>
      </c>
      <c r="Y12" s="23">
        <f t="shared" si="11"/>
        <v>25.545454545454547</v>
      </c>
      <c r="Z12" s="23">
        <f t="shared" si="4"/>
        <v>13.454545454545455</v>
      </c>
    </row>
    <row r="13" spans="1:26" ht="24.75" customHeight="1">
      <c r="A13" s="8">
        <v>9</v>
      </c>
      <c r="B13" s="18" t="s">
        <v>30</v>
      </c>
      <c r="C13" s="18" t="s">
        <v>51</v>
      </c>
      <c r="D13" s="18">
        <v>4</v>
      </c>
      <c r="E13" s="18">
        <v>4</v>
      </c>
      <c r="F13" s="2">
        <v>3993</v>
      </c>
      <c r="G13" s="2">
        <v>3462</v>
      </c>
      <c r="H13" s="2">
        <v>3047</v>
      </c>
      <c r="I13" s="2">
        <v>946</v>
      </c>
      <c r="J13" s="2">
        <v>262</v>
      </c>
      <c r="K13" s="2">
        <v>1219</v>
      </c>
      <c r="L13" s="2">
        <v>940</v>
      </c>
      <c r="M13" s="2">
        <v>112</v>
      </c>
      <c r="N13" s="2">
        <v>1396</v>
      </c>
      <c r="O13" s="2">
        <v>735</v>
      </c>
      <c r="P13" s="15">
        <f t="shared" si="3"/>
        <v>288.5</v>
      </c>
      <c r="Q13" s="10">
        <f t="shared" si="5"/>
        <v>0.35210860774119007</v>
      </c>
      <c r="R13" s="10">
        <f t="shared" si="6"/>
        <v>0.032351242056614674</v>
      </c>
      <c r="S13" s="10">
        <f t="shared" si="7"/>
        <v>0.4032351242056615</v>
      </c>
      <c r="T13" s="10">
        <f t="shared" si="8"/>
        <v>0.2123050259965338</v>
      </c>
      <c r="U13" s="16">
        <f t="shared" si="9"/>
        <v>1</v>
      </c>
      <c r="V13" s="23">
        <f t="shared" si="10"/>
        <v>78.68181818181819</v>
      </c>
      <c r="W13" s="23">
        <f>K13/E13/11+0.001</f>
        <v>27.705545454545454</v>
      </c>
      <c r="X13" s="23">
        <f t="shared" si="2"/>
        <v>2.5454545454545454</v>
      </c>
      <c r="Y13" s="23">
        <f t="shared" si="11"/>
        <v>31.727272727272727</v>
      </c>
      <c r="Z13" s="23">
        <f t="shared" si="4"/>
        <v>16.704545454545453</v>
      </c>
    </row>
    <row r="14" spans="1:26" ht="24.75" customHeight="1">
      <c r="A14" s="8">
        <v>10</v>
      </c>
      <c r="B14" s="18" t="s">
        <v>31</v>
      </c>
      <c r="C14" s="18" t="s">
        <v>51</v>
      </c>
      <c r="D14" s="18">
        <v>6</v>
      </c>
      <c r="E14" s="18">
        <v>4</v>
      </c>
      <c r="F14" s="2">
        <v>4577</v>
      </c>
      <c r="G14" s="2">
        <v>4046</v>
      </c>
      <c r="H14" s="2">
        <v>3975</v>
      </c>
      <c r="I14" s="2">
        <v>602</v>
      </c>
      <c r="J14" s="2">
        <v>64</v>
      </c>
      <c r="K14" s="2">
        <v>1764</v>
      </c>
      <c r="L14" s="2">
        <v>1283</v>
      </c>
      <c r="M14" s="2">
        <v>58</v>
      </c>
      <c r="N14" s="2">
        <v>1177</v>
      </c>
      <c r="O14" s="2">
        <v>1047</v>
      </c>
      <c r="P14" s="15">
        <f t="shared" si="3"/>
        <v>337.1666666666667</v>
      </c>
      <c r="Q14" s="10">
        <f t="shared" si="5"/>
        <v>0.4359861591695502</v>
      </c>
      <c r="R14" s="10">
        <f t="shared" si="6"/>
        <v>0.014335145823035097</v>
      </c>
      <c r="S14" s="10">
        <f t="shared" si="7"/>
        <v>0.29090459713297084</v>
      </c>
      <c r="T14" s="10">
        <f t="shared" si="8"/>
        <v>0.2587740978744439</v>
      </c>
      <c r="U14" s="16">
        <f t="shared" si="9"/>
        <v>1</v>
      </c>
      <c r="V14" s="23">
        <f t="shared" si="10"/>
        <v>91.95454545454545</v>
      </c>
      <c r="W14" s="23">
        <f t="shared" si="1"/>
        <v>40.09090909090909</v>
      </c>
      <c r="X14" s="23">
        <f t="shared" si="2"/>
        <v>1.3181818181818181</v>
      </c>
      <c r="Y14" s="23">
        <f t="shared" si="11"/>
        <v>26.75</v>
      </c>
      <c r="Z14" s="23">
        <f t="shared" si="4"/>
        <v>23.795454545454547</v>
      </c>
    </row>
    <row r="15" spans="1:26" ht="24.75" customHeight="1">
      <c r="A15" s="8">
        <v>11</v>
      </c>
      <c r="B15" s="18" t="s">
        <v>32</v>
      </c>
      <c r="C15" s="18" t="s">
        <v>51</v>
      </c>
      <c r="D15" s="18">
        <v>5</v>
      </c>
      <c r="E15" s="18">
        <v>3</v>
      </c>
      <c r="F15" s="2">
        <v>3012</v>
      </c>
      <c r="G15" s="2">
        <v>2731</v>
      </c>
      <c r="H15" s="2">
        <v>2568</v>
      </c>
      <c r="I15" s="2">
        <v>444</v>
      </c>
      <c r="J15" s="2">
        <v>41</v>
      </c>
      <c r="K15" s="2">
        <v>838</v>
      </c>
      <c r="L15" s="2">
        <v>650</v>
      </c>
      <c r="M15" s="2">
        <v>173</v>
      </c>
      <c r="N15" s="2">
        <v>1124</v>
      </c>
      <c r="O15" s="2">
        <v>596</v>
      </c>
      <c r="P15" s="15">
        <f t="shared" si="3"/>
        <v>227.58333333333334</v>
      </c>
      <c r="Q15" s="10">
        <f>K15/G15</f>
        <v>0.30684730867813986</v>
      </c>
      <c r="R15" s="10">
        <f>M15/G15</f>
        <v>0.06334675942878067</v>
      </c>
      <c r="S15" s="10">
        <f>N15/G15</f>
        <v>0.411570853167338</v>
      </c>
      <c r="T15" s="10">
        <f>O15/G15</f>
        <v>0.2182350787257415</v>
      </c>
      <c r="U15" s="16">
        <f t="shared" si="9"/>
        <v>1</v>
      </c>
      <c r="V15" s="23">
        <f t="shared" si="10"/>
        <v>82.75757575757576</v>
      </c>
      <c r="W15" s="23">
        <f t="shared" si="1"/>
        <v>25.39393939393939</v>
      </c>
      <c r="X15" s="23">
        <f t="shared" si="2"/>
        <v>5.242424242424242</v>
      </c>
      <c r="Y15" s="23">
        <f t="shared" si="11"/>
        <v>34.06060606060606</v>
      </c>
      <c r="Z15" s="23">
        <f t="shared" si="4"/>
        <v>18.06060606060606</v>
      </c>
    </row>
    <row r="16" spans="1:26" ht="24.75" customHeight="1">
      <c r="A16" s="8">
        <v>12</v>
      </c>
      <c r="B16" s="18" t="s">
        <v>33</v>
      </c>
      <c r="C16" s="18" t="s">
        <v>51</v>
      </c>
      <c r="D16" s="18">
        <v>3</v>
      </c>
      <c r="E16" s="18">
        <v>3</v>
      </c>
      <c r="F16" s="2">
        <v>1744</v>
      </c>
      <c r="G16" s="2">
        <v>1604</v>
      </c>
      <c r="H16" s="2">
        <v>1536</v>
      </c>
      <c r="I16" s="2">
        <v>208</v>
      </c>
      <c r="J16" s="2">
        <v>6</v>
      </c>
      <c r="K16" s="2">
        <v>430</v>
      </c>
      <c r="L16" s="2">
        <v>297</v>
      </c>
      <c r="M16" s="2">
        <v>26</v>
      </c>
      <c r="N16" s="2">
        <v>751</v>
      </c>
      <c r="O16" s="2">
        <v>397</v>
      </c>
      <c r="P16" s="15">
        <f t="shared" si="3"/>
        <v>133.66666666666666</v>
      </c>
      <c r="Q16" s="10">
        <f aca="true" t="shared" si="12" ref="Q16:Q33">K16/G16</f>
        <v>0.26807980049875313</v>
      </c>
      <c r="R16" s="10">
        <f aca="true" t="shared" si="13" ref="R16:R33">M16/G16</f>
        <v>0.016209476309226933</v>
      </c>
      <c r="S16" s="10">
        <f aca="true" t="shared" si="14" ref="S16:S33">N16/G16</f>
        <v>0.4682044887780549</v>
      </c>
      <c r="T16" s="10">
        <f aca="true" t="shared" si="15" ref="T16:T33">O16/G16</f>
        <v>0.24750623441396508</v>
      </c>
      <c r="U16" s="16">
        <f t="shared" si="9"/>
        <v>1</v>
      </c>
      <c r="V16" s="23">
        <f t="shared" si="10"/>
        <v>48.6060606060606</v>
      </c>
      <c r="W16" s="23">
        <f t="shared" si="1"/>
        <v>13.030303030303031</v>
      </c>
      <c r="X16" s="23">
        <f t="shared" si="2"/>
        <v>0.7878787878787878</v>
      </c>
      <c r="Y16" s="23">
        <f t="shared" si="11"/>
        <v>22.757575757575758</v>
      </c>
      <c r="Z16" s="23">
        <f t="shared" si="4"/>
        <v>12.030303030303031</v>
      </c>
    </row>
    <row r="17" spans="1:26" ht="22.5" customHeight="1">
      <c r="A17" s="8">
        <v>13</v>
      </c>
      <c r="B17" s="18" t="s">
        <v>34</v>
      </c>
      <c r="C17" s="18" t="s">
        <v>51</v>
      </c>
      <c r="D17" s="18">
        <v>6</v>
      </c>
      <c r="E17" s="18">
        <v>6</v>
      </c>
      <c r="F17" s="2">
        <v>6809</v>
      </c>
      <c r="G17" s="2">
        <v>5588</v>
      </c>
      <c r="H17" s="2">
        <v>5393</v>
      </c>
      <c r="I17" s="2">
        <v>1416</v>
      </c>
      <c r="J17" s="2">
        <v>219</v>
      </c>
      <c r="K17" s="2">
        <v>2055</v>
      </c>
      <c r="L17" s="2">
        <v>1692</v>
      </c>
      <c r="M17" s="2">
        <v>125</v>
      </c>
      <c r="N17" s="2">
        <v>1773</v>
      </c>
      <c r="O17" s="2">
        <v>1635</v>
      </c>
      <c r="P17" s="15">
        <f t="shared" si="3"/>
        <v>465.6666666666667</v>
      </c>
      <c r="Q17" s="10">
        <f t="shared" si="12"/>
        <v>0.3677523264137437</v>
      </c>
      <c r="R17" s="10">
        <f t="shared" si="13"/>
        <v>0.022369362920544023</v>
      </c>
      <c r="S17" s="10">
        <f t="shared" si="14"/>
        <v>0.31728704366499644</v>
      </c>
      <c r="T17" s="10">
        <f t="shared" si="15"/>
        <v>0.2925912670007158</v>
      </c>
      <c r="U17" s="16">
        <f t="shared" si="9"/>
        <v>1</v>
      </c>
      <c r="V17" s="23">
        <f t="shared" si="10"/>
        <v>84.66666666666667</v>
      </c>
      <c r="W17" s="23">
        <f t="shared" si="1"/>
        <v>31.136363636363637</v>
      </c>
      <c r="X17" s="23">
        <f t="shared" si="2"/>
        <v>1.8939393939393938</v>
      </c>
      <c r="Y17" s="23">
        <f t="shared" si="11"/>
        <v>26.863636363636363</v>
      </c>
      <c r="Z17" s="23">
        <f t="shared" si="4"/>
        <v>24.772727272727273</v>
      </c>
    </row>
    <row r="18" spans="1:26" ht="24" customHeight="1">
      <c r="A18" s="8">
        <v>14</v>
      </c>
      <c r="B18" s="18" t="s">
        <v>35</v>
      </c>
      <c r="C18" s="18" t="s">
        <v>51</v>
      </c>
      <c r="D18" s="18">
        <v>4</v>
      </c>
      <c r="E18" s="18">
        <v>1</v>
      </c>
      <c r="F18" s="2">
        <v>2197</v>
      </c>
      <c r="G18" s="2">
        <v>1819</v>
      </c>
      <c r="H18" s="2">
        <v>1353</v>
      </c>
      <c r="I18" s="2">
        <v>844</v>
      </c>
      <c r="J18" s="2">
        <v>135</v>
      </c>
      <c r="K18" s="2">
        <v>290</v>
      </c>
      <c r="L18" s="2">
        <v>193</v>
      </c>
      <c r="M18" s="2">
        <v>29</v>
      </c>
      <c r="N18" s="2">
        <v>690</v>
      </c>
      <c r="O18" s="2">
        <v>810</v>
      </c>
      <c r="P18" s="15">
        <f t="shared" si="3"/>
        <v>151.58333333333334</v>
      </c>
      <c r="Q18" s="10">
        <f t="shared" si="12"/>
        <v>0.1594282572842221</v>
      </c>
      <c r="R18" s="10">
        <f t="shared" si="13"/>
        <v>0.01594282572842221</v>
      </c>
      <c r="S18" s="10">
        <f t="shared" si="14"/>
        <v>0.3793293018141836</v>
      </c>
      <c r="T18" s="10">
        <f t="shared" si="15"/>
        <v>0.44529961517317207</v>
      </c>
      <c r="U18" s="16">
        <f t="shared" si="9"/>
        <v>1</v>
      </c>
      <c r="V18" s="23">
        <f t="shared" si="10"/>
        <v>165.36363636363637</v>
      </c>
      <c r="W18" s="23">
        <f t="shared" si="1"/>
        <v>26.363636363636363</v>
      </c>
      <c r="X18" s="23">
        <f t="shared" si="2"/>
        <v>2.6363636363636362</v>
      </c>
      <c r="Y18" s="23">
        <f t="shared" si="11"/>
        <v>62.72727272727273</v>
      </c>
      <c r="Z18" s="23">
        <f t="shared" si="4"/>
        <v>73.63636363636364</v>
      </c>
    </row>
    <row r="19" spans="1:26" ht="21" customHeight="1">
      <c r="A19" s="8">
        <v>15</v>
      </c>
      <c r="B19" s="18" t="s">
        <v>36</v>
      </c>
      <c r="C19" s="18" t="s">
        <v>51</v>
      </c>
      <c r="D19" s="18">
        <v>8</v>
      </c>
      <c r="E19" s="18">
        <v>6</v>
      </c>
      <c r="F19" s="2">
        <v>4912</v>
      </c>
      <c r="G19" s="2">
        <v>4556</v>
      </c>
      <c r="H19" s="2">
        <v>4230</v>
      </c>
      <c r="I19" s="2">
        <v>682</v>
      </c>
      <c r="J19" s="2">
        <v>68</v>
      </c>
      <c r="K19" s="2">
        <v>1742</v>
      </c>
      <c r="L19" s="2">
        <v>1315</v>
      </c>
      <c r="M19" s="2">
        <v>43</v>
      </c>
      <c r="N19" s="2">
        <v>1641</v>
      </c>
      <c r="O19" s="2">
        <v>1130</v>
      </c>
      <c r="P19" s="15">
        <f t="shared" si="3"/>
        <v>379.6666666666667</v>
      </c>
      <c r="Q19" s="10">
        <f t="shared" si="12"/>
        <v>0.38235294117647056</v>
      </c>
      <c r="R19" s="10">
        <f t="shared" si="13"/>
        <v>0.009438103599648815</v>
      </c>
      <c r="S19" s="10">
        <f t="shared" si="14"/>
        <v>0.36018437225636524</v>
      </c>
      <c r="T19" s="10">
        <f t="shared" si="15"/>
        <v>0.24802458296751537</v>
      </c>
      <c r="U19" s="16">
        <f t="shared" si="9"/>
        <v>1</v>
      </c>
      <c r="V19" s="23">
        <f t="shared" si="10"/>
        <v>69.03030303030303</v>
      </c>
      <c r="W19" s="23">
        <f t="shared" si="1"/>
        <v>26.39393939393939</v>
      </c>
      <c r="X19" s="23">
        <f t="shared" si="2"/>
        <v>0.6515151515151515</v>
      </c>
      <c r="Y19" s="23">
        <f t="shared" si="11"/>
        <v>24.863636363636363</v>
      </c>
      <c r="Z19" s="23">
        <f t="shared" si="4"/>
        <v>17.12121212121212</v>
      </c>
    </row>
    <row r="20" spans="1:26" ht="22.5" customHeight="1">
      <c r="A20" s="8">
        <v>16</v>
      </c>
      <c r="B20" s="18" t="s">
        <v>37</v>
      </c>
      <c r="C20" s="18" t="s">
        <v>51</v>
      </c>
      <c r="D20" s="18">
        <v>4</v>
      </c>
      <c r="E20" s="18">
        <v>4</v>
      </c>
      <c r="F20" s="2">
        <v>2109</v>
      </c>
      <c r="G20" s="2">
        <v>1824</v>
      </c>
      <c r="H20" s="2">
        <v>1917</v>
      </c>
      <c r="I20" s="2">
        <v>192</v>
      </c>
      <c r="J20" s="2">
        <v>11</v>
      </c>
      <c r="K20" s="2">
        <v>646</v>
      </c>
      <c r="L20" s="2">
        <v>501</v>
      </c>
      <c r="M20" s="2">
        <v>36</v>
      </c>
      <c r="N20" s="2">
        <v>602</v>
      </c>
      <c r="O20" s="2">
        <v>540</v>
      </c>
      <c r="P20" s="15">
        <f t="shared" si="3"/>
        <v>152</v>
      </c>
      <c r="Q20" s="10">
        <f t="shared" si="12"/>
        <v>0.3541666666666667</v>
      </c>
      <c r="R20" s="10">
        <f t="shared" si="13"/>
        <v>0.019736842105263157</v>
      </c>
      <c r="S20" s="10">
        <f t="shared" si="14"/>
        <v>0.3300438596491228</v>
      </c>
      <c r="T20" s="10">
        <f t="shared" si="15"/>
        <v>0.29605263157894735</v>
      </c>
      <c r="U20" s="16">
        <f t="shared" si="9"/>
        <v>1</v>
      </c>
      <c r="V20" s="23">
        <f t="shared" si="10"/>
        <v>41.45454545454545</v>
      </c>
      <c r="W20" s="23">
        <f t="shared" si="1"/>
        <v>14.681818181818182</v>
      </c>
      <c r="X20" s="23">
        <f t="shared" si="2"/>
        <v>0.8181818181818182</v>
      </c>
      <c r="Y20" s="23">
        <f t="shared" si="11"/>
        <v>13.681818181818182</v>
      </c>
      <c r="Z20" s="23">
        <f t="shared" si="4"/>
        <v>12.272727272727273</v>
      </c>
    </row>
    <row r="21" spans="1:26" ht="21.75" customHeight="1">
      <c r="A21" s="8">
        <v>17</v>
      </c>
      <c r="B21" s="18" t="s">
        <v>38</v>
      </c>
      <c r="C21" s="18" t="s">
        <v>51</v>
      </c>
      <c r="D21" s="18">
        <v>5</v>
      </c>
      <c r="E21" s="18">
        <v>4</v>
      </c>
      <c r="F21" s="2">
        <v>4866</v>
      </c>
      <c r="G21" s="2">
        <v>4277</v>
      </c>
      <c r="H21" s="2">
        <v>3967</v>
      </c>
      <c r="I21" s="2">
        <v>899</v>
      </c>
      <c r="J21" s="2">
        <v>147</v>
      </c>
      <c r="K21" s="2">
        <v>1327</v>
      </c>
      <c r="L21" s="2">
        <v>997</v>
      </c>
      <c r="M21" s="2">
        <v>42</v>
      </c>
      <c r="N21" s="2">
        <v>1858</v>
      </c>
      <c r="O21" s="2">
        <v>1050</v>
      </c>
      <c r="P21" s="15">
        <f t="shared" si="3"/>
        <v>356.4166666666667</v>
      </c>
      <c r="Q21" s="10">
        <f t="shared" si="12"/>
        <v>0.31026420388122516</v>
      </c>
      <c r="R21" s="10">
        <f t="shared" si="13"/>
        <v>0.009819967266775777</v>
      </c>
      <c r="S21" s="10">
        <f t="shared" si="14"/>
        <v>0.43441664718260464</v>
      </c>
      <c r="T21" s="10">
        <f t="shared" si="15"/>
        <v>0.24549918166939444</v>
      </c>
      <c r="U21" s="16">
        <f t="shared" si="9"/>
        <v>1</v>
      </c>
      <c r="V21" s="23">
        <f t="shared" si="10"/>
        <v>97.20454545454545</v>
      </c>
      <c r="W21" s="23">
        <f t="shared" si="1"/>
        <v>30.15909090909091</v>
      </c>
      <c r="X21" s="23">
        <f t="shared" si="2"/>
        <v>0.9545454545454546</v>
      </c>
      <c r="Y21" s="23">
        <f t="shared" si="11"/>
        <v>42.22727272727273</v>
      </c>
      <c r="Z21" s="23">
        <f t="shared" si="4"/>
        <v>23.863636363636363</v>
      </c>
    </row>
    <row r="22" spans="1:26" ht="21.75" customHeight="1">
      <c r="A22" s="8">
        <v>18</v>
      </c>
      <c r="B22" s="18" t="s">
        <v>39</v>
      </c>
      <c r="C22" s="18" t="s">
        <v>51</v>
      </c>
      <c r="D22" s="18">
        <v>4</v>
      </c>
      <c r="E22" s="18">
        <v>1</v>
      </c>
      <c r="F22" s="2">
        <v>2303</v>
      </c>
      <c r="G22" s="2">
        <v>1889</v>
      </c>
      <c r="H22" s="2">
        <v>1721</v>
      </c>
      <c r="I22" s="2">
        <v>582</v>
      </c>
      <c r="J22" s="2">
        <v>157</v>
      </c>
      <c r="K22" s="2">
        <v>602</v>
      </c>
      <c r="L22" s="2">
        <v>480</v>
      </c>
      <c r="M22" s="2">
        <v>16</v>
      </c>
      <c r="N22" s="2">
        <v>625</v>
      </c>
      <c r="O22" s="2">
        <v>646</v>
      </c>
      <c r="P22" s="15">
        <f t="shared" si="3"/>
        <v>157.41666666666666</v>
      </c>
      <c r="Q22" s="10">
        <f t="shared" si="12"/>
        <v>0.31868713605082055</v>
      </c>
      <c r="R22" s="10">
        <f t="shared" si="13"/>
        <v>0.008470089994706194</v>
      </c>
      <c r="S22" s="10">
        <f t="shared" si="14"/>
        <v>0.3308628904182107</v>
      </c>
      <c r="T22" s="10">
        <f t="shared" si="15"/>
        <v>0.3419798835362626</v>
      </c>
      <c r="U22" s="16">
        <f t="shared" si="9"/>
        <v>1</v>
      </c>
      <c r="V22" s="23">
        <f t="shared" si="10"/>
        <v>171.72727272727272</v>
      </c>
      <c r="W22" s="23">
        <f t="shared" si="1"/>
        <v>54.72727272727273</v>
      </c>
      <c r="X22" s="23">
        <f t="shared" si="2"/>
        <v>1.4545454545454546</v>
      </c>
      <c r="Y22" s="23">
        <f t="shared" si="11"/>
        <v>56.81818181818182</v>
      </c>
      <c r="Z22" s="23">
        <f t="shared" si="4"/>
        <v>58.72727272727273</v>
      </c>
    </row>
    <row r="23" spans="1:26" ht="24" customHeight="1">
      <c r="A23" s="8">
        <v>19</v>
      </c>
      <c r="B23" s="18" t="s">
        <v>40</v>
      </c>
      <c r="C23" s="18" t="s">
        <v>51</v>
      </c>
      <c r="D23" s="18">
        <v>11</v>
      </c>
      <c r="E23" s="18">
        <v>6</v>
      </c>
      <c r="F23" s="2">
        <v>6630</v>
      </c>
      <c r="G23" s="2">
        <v>5707</v>
      </c>
      <c r="H23" s="2">
        <v>5586</v>
      </c>
      <c r="I23" s="2">
        <v>1044</v>
      </c>
      <c r="J23" s="2">
        <v>161</v>
      </c>
      <c r="K23" s="2">
        <v>2052</v>
      </c>
      <c r="L23" s="2">
        <v>1565</v>
      </c>
      <c r="M23" s="2">
        <v>103</v>
      </c>
      <c r="N23" s="2">
        <v>2206</v>
      </c>
      <c r="O23" s="2">
        <v>1346</v>
      </c>
      <c r="P23" s="15">
        <f t="shared" si="3"/>
        <v>475.5833333333333</v>
      </c>
      <c r="Q23" s="10">
        <f t="shared" si="12"/>
        <v>0.35955843700718415</v>
      </c>
      <c r="R23" s="10">
        <f t="shared" si="13"/>
        <v>0.01804801121429823</v>
      </c>
      <c r="S23" s="10">
        <f t="shared" si="14"/>
        <v>0.3865428421237077</v>
      </c>
      <c r="T23" s="10">
        <f t="shared" si="15"/>
        <v>0.2358507096548099</v>
      </c>
      <c r="U23" s="16">
        <f t="shared" si="9"/>
        <v>1</v>
      </c>
      <c r="V23" s="23">
        <f t="shared" si="10"/>
        <v>86.46969696969697</v>
      </c>
      <c r="W23" s="23">
        <f t="shared" si="1"/>
        <v>31.09090909090909</v>
      </c>
      <c r="X23" s="23">
        <f t="shared" si="2"/>
        <v>1.5606060606060608</v>
      </c>
      <c r="Y23" s="23">
        <f t="shared" si="11"/>
        <v>33.42424242424243</v>
      </c>
      <c r="Z23" s="23">
        <f t="shared" si="4"/>
        <v>20.393939393939394</v>
      </c>
    </row>
    <row r="24" spans="1:26" ht="21.75" customHeight="1">
      <c r="A24" s="8">
        <v>20</v>
      </c>
      <c r="B24" s="18" t="s">
        <v>41</v>
      </c>
      <c r="C24" s="18" t="s">
        <v>51</v>
      </c>
      <c r="D24" s="18">
        <v>3</v>
      </c>
      <c r="E24" s="18">
        <v>3</v>
      </c>
      <c r="F24" s="2">
        <v>1624</v>
      </c>
      <c r="G24" s="2">
        <v>1449</v>
      </c>
      <c r="H24" s="2">
        <v>1474</v>
      </c>
      <c r="I24" s="2">
        <v>150</v>
      </c>
      <c r="J24" s="2">
        <v>18</v>
      </c>
      <c r="K24" s="2">
        <v>657</v>
      </c>
      <c r="L24" s="2">
        <v>492</v>
      </c>
      <c r="M24" s="2">
        <v>25</v>
      </c>
      <c r="N24" s="2">
        <v>381</v>
      </c>
      <c r="O24" s="2">
        <v>386</v>
      </c>
      <c r="P24" s="15">
        <f t="shared" si="3"/>
        <v>120.75</v>
      </c>
      <c r="Q24" s="10">
        <f t="shared" si="12"/>
        <v>0.453416149068323</v>
      </c>
      <c r="R24" s="10">
        <f t="shared" si="13"/>
        <v>0.01725327812284334</v>
      </c>
      <c r="S24" s="10">
        <f t="shared" si="14"/>
        <v>0.2629399585921325</v>
      </c>
      <c r="T24" s="10">
        <f t="shared" si="15"/>
        <v>0.2663906142167012</v>
      </c>
      <c r="U24" s="16">
        <f t="shared" si="9"/>
        <v>1</v>
      </c>
      <c r="V24" s="23">
        <f t="shared" si="10"/>
        <v>43.90909090909091</v>
      </c>
      <c r="W24" s="23">
        <f t="shared" si="1"/>
        <v>19.90909090909091</v>
      </c>
      <c r="X24" s="23">
        <f t="shared" si="2"/>
        <v>0.7575757575757577</v>
      </c>
      <c r="Y24" s="23">
        <f t="shared" si="11"/>
        <v>11.545454545454545</v>
      </c>
      <c r="Z24" s="23">
        <f t="shared" si="4"/>
        <v>11.696969696969695</v>
      </c>
    </row>
    <row r="25" spans="1:26" ht="24.75" customHeight="1">
      <c r="A25" s="8">
        <v>21</v>
      </c>
      <c r="B25" s="18" t="s">
        <v>42</v>
      </c>
      <c r="C25" s="18" t="s">
        <v>51</v>
      </c>
      <c r="D25" s="18">
        <v>3</v>
      </c>
      <c r="E25" s="18">
        <v>1</v>
      </c>
      <c r="F25" s="2">
        <v>2555</v>
      </c>
      <c r="G25" s="2">
        <v>2329</v>
      </c>
      <c r="H25" s="2">
        <v>1971</v>
      </c>
      <c r="I25" s="2">
        <v>584</v>
      </c>
      <c r="J25" s="2">
        <v>30</v>
      </c>
      <c r="K25" s="2">
        <v>679</v>
      </c>
      <c r="L25" s="2">
        <v>549</v>
      </c>
      <c r="M25" s="2">
        <v>15</v>
      </c>
      <c r="N25" s="2">
        <v>516</v>
      </c>
      <c r="O25" s="2">
        <v>1119</v>
      </c>
      <c r="P25" s="15">
        <f t="shared" si="3"/>
        <v>194.08333333333334</v>
      </c>
      <c r="Q25" s="10">
        <f t="shared" si="12"/>
        <v>0.29154143409188493</v>
      </c>
      <c r="R25" s="10">
        <f t="shared" si="13"/>
        <v>0.006440532417346501</v>
      </c>
      <c r="S25" s="10">
        <f t="shared" si="14"/>
        <v>0.2215543151567196</v>
      </c>
      <c r="T25" s="10">
        <f t="shared" si="15"/>
        <v>0.48046371833404894</v>
      </c>
      <c r="U25" s="16">
        <f t="shared" si="9"/>
        <v>1</v>
      </c>
      <c r="V25" s="23">
        <f t="shared" si="10"/>
        <v>211.72727272727272</v>
      </c>
      <c r="W25" s="23">
        <f t="shared" si="1"/>
        <v>61.72727272727273</v>
      </c>
      <c r="X25" s="23">
        <f t="shared" si="2"/>
        <v>1.3636363636363635</v>
      </c>
      <c r="Y25" s="23">
        <f t="shared" si="11"/>
        <v>46.90909090909091</v>
      </c>
      <c r="Z25" s="23">
        <f t="shared" si="4"/>
        <v>101.72727272727273</v>
      </c>
    </row>
    <row r="26" spans="1:26" ht="21.75" customHeight="1">
      <c r="A26" s="8">
        <v>22</v>
      </c>
      <c r="B26" s="18" t="s">
        <v>43</v>
      </c>
      <c r="C26" s="18" t="s">
        <v>51</v>
      </c>
      <c r="D26" s="18">
        <v>8</v>
      </c>
      <c r="E26" s="18">
        <v>4</v>
      </c>
      <c r="F26" s="2">
        <v>5620</v>
      </c>
      <c r="G26" s="2">
        <v>5140</v>
      </c>
      <c r="H26" s="2">
        <v>4736</v>
      </c>
      <c r="I26" s="2">
        <v>884</v>
      </c>
      <c r="J26" s="2">
        <v>59</v>
      </c>
      <c r="K26" s="2">
        <v>2319</v>
      </c>
      <c r="L26" s="2">
        <v>1873</v>
      </c>
      <c r="M26" s="2">
        <v>73</v>
      </c>
      <c r="N26" s="2">
        <v>1939</v>
      </c>
      <c r="O26" s="2">
        <v>809</v>
      </c>
      <c r="P26" s="15">
        <f t="shared" si="3"/>
        <v>428.3333333333333</v>
      </c>
      <c r="Q26" s="10">
        <f t="shared" si="12"/>
        <v>0.4511673151750973</v>
      </c>
      <c r="R26" s="10">
        <f t="shared" si="13"/>
        <v>0.014202334630350194</v>
      </c>
      <c r="S26" s="10">
        <f t="shared" si="14"/>
        <v>0.3772373540856031</v>
      </c>
      <c r="T26" s="10">
        <f t="shared" si="15"/>
        <v>0.1573929961089494</v>
      </c>
      <c r="U26" s="16">
        <f t="shared" si="9"/>
        <v>1</v>
      </c>
      <c r="V26" s="23">
        <f t="shared" si="10"/>
        <v>116.81818181818181</v>
      </c>
      <c r="W26" s="23">
        <f t="shared" si="1"/>
        <v>52.70454545454545</v>
      </c>
      <c r="X26" s="23">
        <f t="shared" si="2"/>
        <v>1.6590909090909092</v>
      </c>
      <c r="Y26" s="23">
        <f t="shared" si="11"/>
        <v>44.06818181818182</v>
      </c>
      <c r="Z26" s="23">
        <f t="shared" si="4"/>
        <v>18.386363636363637</v>
      </c>
    </row>
    <row r="27" spans="1:26" ht="23.25" customHeight="1">
      <c r="A27" s="8">
        <v>23</v>
      </c>
      <c r="B27" s="18" t="s">
        <v>44</v>
      </c>
      <c r="C27" s="18" t="s">
        <v>51</v>
      </c>
      <c r="D27" s="18">
        <v>7</v>
      </c>
      <c r="E27" s="18">
        <v>4</v>
      </c>
      <c r="F27" s="2">
        <v>8508</v>
      </c>
      <c r="G27" s="2">
        <v>6600</v>
      </c>
      <c r="H27" s="2">
        <v>6616</v>
      </c>
      <c r="I27" s="2">
        <v>1892</v>
      </c>
      <c r="J27" s="2">
        <v>593</v>
      </c>
      <c r="K27" s="2">
        <v>1936</v>
      </c>
      <c r="L27" s="2">
        <v>1323</v>
      </c>
      <c r="M27" s="2">
        <v>123</v>
      </c>
      <c r="N27" s="2">
        <v>1532</v>
      </c>
      <c r="O27" s="2">
        <v>3009</v>
      </c>
      <c r="P27" s="15">
        <f t="shared" si="3"/>
        <v>550</v>
      </c>
      <c r="Q27" s="10">
        <f t="shared" si="12"/>
        <v>0.29333333333333333</v>
      </c>
      <c r="R27" s="10">
        <f t="shared" si="13"/>
        <v>0.018636363636363635</v>
      </c>
      <c r="S27" s="10">
        <f t="shared" si="14"/>
        <v>0.23212121212121212</v>
      </c>
      <c r="T27" s="10">
        <f t="shared" si="15"/>
        <v>0.45590909090909093</v>
      </c>
      <c r="U27" s="16">
        <f t="shared" si="9"/>
        <v>1</v>
      </c>
      <c r="V27" s="23">
        <f t="shared" si="10"/>
        <v>150</v>
      </c>
      <c r="W27" s="23">
        <f t="shared" si="1"/>
        <v>44</v>
      </c>
      <c r="X27" s="23">
        <f t="shared" si="2"/>
        <v>2.7954545454545454</v>
      </c>
      <c r="Y27" s="23">
        <f t="shared" si="11"/>
        <v>34.81818181818182</v>
      </c>
      <c r="Z27" s="23">
        <f t="shared" si="4"/>
        <v>68.38636363636364</v>
      </c>
    </row>
    <row r="28" spans="1:26" ht="23.25" customHeight="1">
      <c r="A28" s="8">
        <v>24</v>
      </c>
      <c r="B28" s="18" t="s">
        <v>45</v>
      </c>
      <c r="C28" s="18" t="s">
        <v>51</v>
      </c>
      <c r="D28" s="18">
        <v>12</v>
      </c>
      <c r="E28" s="18">
        <v>12</v>
      </c>
      <c r="F28" s="2">
        <v>19477</v>
      </c>
      <c r="G28" s="2">
        <v>18537</v>
      </c>
      <c r="H28" s="2">
        <v>18373</v>
      </c>
      <c r="I28" s="2">
        <v>1104</v>
      </c>
      <c r="J28" s="2">
        <v>149</v>
      </c>
      <c r="K28" s="2">
        <v>12026</v>
      </c>
      <c r="L28" s="2">
        <v>11249</v>
      </c>
      <c r="M28" s="2">
        <v>436</v>
      </c>
      <c r="N28" s="2">
        <v>2443</v>
      </c>
      <c r="O28" s="2">
        <v>3632</v>
      </c>
      <c r="P28" s="15">
        <f t="shared" si="3"/>
        <v>1544.75</v>
      </c>
      <c r="Q28" s="10">
        <f t="shared" si="12"/>
        <v>0.6487565409721099</v>
      </c>
      <c r="R28" s="10">
        <f t="shared" si="13"/>
        <v>0.02352052651453849</v>
      </c>
      <c r="S28" s="10">
        <f t="shared" si="14"/>
        <v>0.13179047310783837</v>
      </c>
      <c r="T28" s="10">
        <f t="shared" si="15"/>
        <v>0.1959324594055133</v>
      </c>
      <c r="U28" s="16">
        <f t="shared" si="9"/>
        <v>1</v>
      </c>
      <c r="V28" s="23">
        <f t="shared" si="10"/>
        <v>140.4318181818182</v>
      </c>
      <c r="W28" s="23">
        <f t="shared" si="1"/>
        <v>91.10606060606061</v>
      </c>
      <c r="X28" s="23">
        <f t="shared" si="2"/>
        <v>3.303030303030303</v>
      </c>
      <c r="Y28" s="23">
        <f t="shared" si="11"/>
        <v>18.507575757575758</v>
      </c>
      <c r="Z28" s="23">
        <f t="shared" si="4"/>
        <v>27.515151515151516</v>
      </c>
    </row>
    <row r="29" spans="1:26" ht="21.75" customHeight="1">
      <c r="A29" s="8">
        <v>25</v>
      </c>
      <c r="B29" s="18" t="s">
        <v>46</v>
      </c>
      <c r="C29" s="18" t="s">
        <v>51</v>
      </c>
      <c r="D29" s="18">
        <v>13</v>
      </c>
      <c r="E29" s="18">
        <v>12</v>
      </c>
      <c r="F29" s="2">
        <v>9933</v>
      </c>
      <c r="G29" s="2">
        <v>8431</v>
      </c>
      <c r="H29" s="2">
        <v>8028</v>
      </c>
      <c r="I29" s="2">
        <v>1905</v>
      </c>
      <c r="J29" s="2">
        <v>165</v>
      </c>
      <c r="K29" s="2">
        <v>1011</v>
      </c>
      <c r="L29" s="2">
        <v>326</v>
      </c>
      <c r="M29" s="2">
        <v>205</v>
      </c>
      <c r="N29" s="2">
        <v>4318</v>
      </c>
      <c r="O29" s="2">
        <v>2897</v>
      </c>
      <c r="P29" s="15">
        <f t="shared" si="3"/>
        <v>702.5833333333334</v>
      </c>
      <c r="Q29" s="10">
        <f t="shared" si="12"/>
        <v>0.1199146008777132</v>
      </c>
      <c r="R29" s="10">
        <f t="shared" si="13"/>
        <v>0.024315027873324634</v>
      </c>
      <c r="S29" s="10">
        <f t="shared" si="14"/>
        <v>0.5121575139366623</v>
      </c>
      <c r="T29" s="10">
        <f t="shared" si="15"/>
        <v>0.34361285731229985</v>
      </c>
      <c r="U29" s="16">
        <f t="shared" si="9"/>
        <v>1</v>
      </c>
      <c r="V29" s="23">
        <f t="shared" si="10"/>
        <v>63.871212121212125</v>
      </c>
      <c r="W29" s="23">
        <f t="shared" si="1"/>
        <v>7.659090909090909</v>
      </c>
      <c r="X29" s="23">
        <f t="shared" si="2"/>
        <v>1.553030303030303</v>
      </c>
      <c r="Y29" s="23">
        <f t="shared" si="11"/>
        <v>32.71212121212121</v>
      </c>
      <c r="Z29" s="23">
        <f t="shared" si="4"/>
        <v>21.946969696969695</v>
      </c>
    </row>
    <row r="30" spans="1:26" ht="21.75" customHeight="1">
      <c r="A30" s="8">
        <v>26</v>
      </c>
      <c r="B30" s="18" t="s">
        <v>47</v>
      </c>
      <c r="C30" s="18" t="s">
        <v>51</v>
      </c>
      <c r="D30" s="18">
        <v>10</v>
      </c>
      <c r="E30" s="18">
        <v>9</v>
      </c>
      <c r="F30" s="2">
        <v>9023</v>
      </c>
      <c r="G30" s="2">
        <v>7526</v>
      </c>
      <c r="H30" s="2">
        <v>7529</v>
      </c>
      <c r="I30" s="2">
        <v>1494</v>
      </c>
      <c r="J30" s="2">
        <v>263</v>
      </c>
      <c r="K30" s="2">
        <v>2869</v>
      </c>
      <c r="L30" s="2">
        <v>2346</v>
      </c>
      <c r="M30" s="2">
        <v>248</v>
      </c>
      <c r="N30" s="2">
        <v>2654</v>
      </c>
      <c r="O30" s="2">
        <v>1755</v>
      </c>
      <c r="P30" s="15">
        <f t="shared" si="3"/>
        <v>627.1666666666666</v>
      </c>
      <c r="Q30" s="10">
        <f t="shared" si="12"/>
        <v>0.3812117990964656</v>
      </c>
      <c r="R30" s="10">
        <f t="shared" si="13"/>
        <v>0.032952431570555406</v>
      </c>
      <c r="S30" s="10">
        <f t="shared" si="14"/>
        <v>0.35264416688812117</v>
      </c>
      <c r="T30" s="10">
        <f t="shared" si="15"/>
        <v>0.23319160244485782</v>
      </c>
      <c r="U30" s="16">
        <f t="shared" si="9"/>
        <v>0.9999999999999999</v>
      </c>
      <c r="V30" s="23">
        <f t="shared" si="10"/>
        <v>76.02020202020202</v>
      </c>
      <c r="W30" s="23">
        <f t="shared" si="1"/>
        <v>28.97979797979798</v>
      </c>
      <c r="X30" s="23">
        <f t="shared" si="2"/>
        <v>2.505050505050505</v>
      </c>
      <c r="Y30" s="23">
        <f t="shared" si="11"/>
        <v>26.80808080808081</v>
      </c>
      <c r="Z30" s="23">
        <f t="shared" si="4"/>
        <v>17.727272727272727</v>
      </c>
    </row>
    <row r="31" spans="1:26" ht="23.25" customHeight="1">
      <c r="A31" s="8">
        <v>27</v>
      </c>
      <c r="B31" s="18" t="s">
        <v>48</v>
      </c>
      <c r="C31" s="18" t="s">
        <v>51</v>
      </c>
      <c r="D31" s="18">
        <v>12</v>
      </c>
      <c r="E31" s="18">
        <v>10</v>
      </c>
      <c r="F31" s="2">
        <v>11064</v>
      </c>
      <c r="G31" s="2">
        <v>10244</v>
      </c>
      <c r="H31" s="2">
        <v>9929</v>
      </c>
      <c r="I31" s="2">
        <v>1135</v>
      </c>
      <c r="J31" s="2">
        <v>86</v>
      </c>
      <c r="K31" s="2">
        <v>3690</v>
      </c>
      <c r="L31" s="2">
        <v>3106</v>
      </c>
      <c r="M31" s="2">
        <v>217</v>
      </c>
      <c r="N31" s="2">
        <v>3699</v>
      </c>
      <c r="O31" s="2">
        <v>2638</v>
      </c>
      <c r="P31" s="15">
        <f t="shared" si="3"/>
        <v>853.6666666666666</v>
      </c>
      <c r="Q31" s="10">
        <f t="shared" si="12"/>
        <v>0.360210855134713</v>
      </c>
      <c r="R31" s="10">
        <f t="shared" si="13"/>
        <v>0.02118313158922296</v>
      </c>
      <c r="S31" s="10">
        <f t="shared" si="14"/>
        <v>0.3610894181960172</v>
      </c>
      <c r="T31" s="10">
        <f t="shared" si="15"/>
        <v>0.2575165950800469</v>
      </c>
      <c r="U31" s="16">
        <f t="shared" si="9"/>
        <v>1</v>
      </c>
      <c r="V31" s="23">
        <f t="shared" si="10"/>
        <v>93.12727272727274</v>
      </c>
      <c r="W31" s="23">
        <f t="shared" si="1"/>
        <v>33.54545454545455</v>
      </c>
      <c r="X31" s="23">
        <f t="shared" si="2"/>
        <v>1.9727272727272727</v>
      </c>
      <c r="Y31" s="23">
        <f t="shared" si="11"/>
        <v>33.627272727272725</v>
      </c>
      <c r="Z31" s="23">
        <f t="shared" si="4"/>
        <v>23.981818181818184</v>
      </c>
    </row>
    <row r="32" spans="1:26" ht="24.75" customHeight="1">
      <c r="A32" s="8">
        <v>28</v>
      </c>
      <c r="B32" s="18" t="s">
        <v>49</v>
      </c>
      <c r="C32" s="18" t="s">
        <v>51</v>
      </c>
      <c r="D32" s="18">
        <v>12</v>
      </c>
      <c r="E32" s="18">
        <v>10</v>
      </c>
      <c r="F32" s="2">
        <v>14957</v>
      </c>
      <c r="G32" s="2">
        <v>12370</v>
      </c>
      <c r="H32" s="2">
        <v>11476</v>
      </c>
      <c r="I32" s="2">
        <v>3481</v>
      </c>
      <c r="J32" s="2">
        <v>915</v>
      </c>
      <c r="K32" s="2">
        <v>3096</v>
      </c>
      <c r="L32" s="2">
        <v>2293</v>
      </c>
      <c r="M32" s="2">
        <v>426</v>
      </c>
      <c r="N32" s="2">
        <v>4113</v>
      </c>
      <c r="O32" s="2">
        <v>4735</v>
      </c>
      <c r="P32" s="15">
        <f t="shared" si="3"/>
        <v>1030.8333333333333</v>
      </c>
      <c r="Q32" s="10">
        <f t="shared" si="12"/>
        <v>0.25028294260307193</v>
      </c>
      <c r="R32" s="10">
        <f t="shared" si="13"/>
        <v>0.03443815683104284</v>
      </c>
      <c r="S32" s="10">
        <f t="shared" si="14"/>
        <v>0.33249797898140665</v>
      </c>
      <c r="T32" s="10">
        <f t="shared" si="15"/>
        <v>0.3827809215844786</v>
      </c>
      <c r="U32" s="16">
        <f t="shared" si="9"/>
        <v>1</v>
      </c>
      <c r="V32" s="23">
        <f t="shared" si="10"/>
        <v>112.45454545454545</v>
      </c>
      <c r="W32" s="23">
        <f t="shared" si="1"/>
        <v>28.145454545454548</v>
      </c>
      <c r="X32" s="23">
        <f t="shared" si="2"/>
        <v>3.872727272727273</v>
      </c>
      <c r="Y32" s="23">
        <f t="shared" si="11"/>
        <v>37.39090909090909</v>
      </c>
      <c r="Z32" s="23">
        <f t="shared" si="4"/>
        <v>43.04545454545455</v>
      </c>
    </row>
    <row r="33" spans="1:26" ht="21" customHeight="1">
      <c r="A33" s="8">
        <v>29</v>
      </c>
      <c r="B33" s="18" t="s">
        <v>50</v>
      </c>
      <c r="C33" s="18" t="s">
        <v>51</v>
      </c>
      <c r="D33" s="18">
        <v>13</v>
      </c>
      <c r="E33" s="18">
        <v>13</v>
      </c>
      <c r="F33" s="2">
        <v>13178</v>
      </c>
      <c r="G33" s="2">
        <v>11561</v>
      </c>
      <c r="H33" s="2">
        <v>11515</v>
      </c>
      <c r="I33" s="2">
        <v>1663</v>
      </c>
      <c r="J33" s="2">
        <v>202</v>
      </c>
      <c r="K33" s="2">
        <v>4774</v>
      </c>
      <c r="L33" s="2">
        <v>3652</v>
      </c>
      <c r="M33" s="2">
        <v>217</v>
      </c>
      <c r="N33" s="2">
        <v>3624</v>
      </c>
      <c r="O33" s="2">
        <v>2946</v>
      </c>
      <c r="P33" s="15">
        <f t="shared" si="3"/>
        <v>963.4166666666666</v>
      </c>
      <c r="Q33" s="10">
        <f t="shared" si="12"/>
        <v>0.41294005708848713</v>
      </c>
      <c r="R33" s="10">
        <f t="shared" si="13"/>
        <v>0.018770002594931234</v>
      </c>
      <c r="S33" s="10">
        <f t="shared" si="14"/>
        <v>0.3134676931061327</v>
      </c>
      <c r="T33" s="10">
        <f t="shared" si="15"/>
        <v>0.25482224721044894</v>
      </c>
      <c r="U33" s="16">
        <f t="shared" si="9"/>
        <v>1</v>
      </c>
      <c r="V33" s="23">
        <f t="shared" si="10"/>
        <v>80.84615384615384</v>
      </c>
      <c r="W33" s="23">
        <f t="shared" si="1"/>
        <v>33.38461538461539</v>
      </c>
      <c r="X33" s="23">
        <f t="shared" si="2"/>
        <v>1.5174825174825175</v>
      </c>
      <c r="Y33" s="23">
        <f t="shared" si="11"/>
        <v>25.342657342657343</v>
      </c>
      <c r="Z33" s="23">
        <f t="shared" si="4"/>
        <v>20.6013986013986</v>
      </c>
    </row>
  </sheetData>
  <sheetProtection/>
  <mergeCells count="10">
    <mergeCell ref="A1:Z1"/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rintOptions/>
  <pageMargins left="0.25" right="0.25" top="0.75" bottom="0.75" header="0.3" footer="0.3"/>
  <pageSetup fitToHeight="1" fitToWidth="1" horizontalDpi="600" verticalDpi="600" orientation="portrait" paperSize="9" scale="8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Кудрицька Тетяна Юріївна</dc:creator>
  <cp:keywords/>
  <dc:description/>
  <cp:lastModifiedBy>Користувач Windows</cp:lastModifiedBy>
  <cp:lastPrinted>2019-02-13T08:39:57Z</cp:lastPrinted>
  <dcterms:created xsi:type="dcterms:W3CDTF">2017-10-27T15:50:09Z</dcterms:created>
  <dcterms:modified xsi:type="dcterms:W3CDTF">2020-01-23T10:34:17Z</dcterms:modified>
  <cp:category/>
  <cp:version/>
  <cp:contentType/>
  <cp:contentStatus/>
</cp:coreProperties>
</file>